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48" windowWidth="15204" windowHeight="8436" tabRatio="863" firstSheet="2" activeTab="2"/>
  </bookViews>
  <sheets>
    <sheet name="Лист2" sheetId="165" state="hidden" r:id="rId1"/>
    <sheet name="Назви" sheetId="161" state="hidden" r:id="rId2"/>
    <sheet name="Satellite" sheetId="164" r:id="rId3"/>
    <sheet name="Перелік партнерів" sheetId="172" r:id="rId4"/>
  </sheets>
  <definedNames>
    <definedName name="_xlnm.Print_Area" localSheetId="2">Satellite!$A$1:$I$103</definedName>
  </definedNames>
  <calcPr calcId="145621"/>
</workbook>
</file>

<file path=xl/calcChain.xml><?xml version="1.0" encoding="utf-8"?>
<calcChain xmlns="http://schemas.openxmlformats.org/spreadsheetml/2006/main">
  <c r="M16" i="165" l="1"/>
  <c r="H16" i="165"/>
  <c r="L16" i="165" s="1"/>
  <c r="G16" i="165"/>
  <c r="M15" i="165"/>
  <c r="H15" i="165"/>
  <c r="L15" i="165" s="1"/>
  <c r="G15" i="165"/>
  <c r="M14" i="165" l="1"/>
  <c r="L14" i="165"/>
  <c r="H14" i="165"/>
  <c r="G14" i="165"/>
  <c r="M13" i="165"/>
  <c r="H13" i="165"/>
  <c r="L13" i="165" s="1"/>
  <c r="G13" i="165"/>
  <c r="M12" i="165"/>
  <c r="H12" i="165"/>
  <c r="L12" i="165" s="1"/>
  <c r="G12" i="165"/>
  <c r="M11" i="165"/>
  <c r="H11" i="165"/>
  <c r="L11" i="165" s="1"/>
  <c r="G11" i="165"/>
  <c r="M10" i="165"/>
  <c r="H10" i="165"/>
  <c r="L10" i="165" s="1"/>
  <c r="G10" i="165"/>
  <c r="G2" i="164" l="1"/>
  <c r="B28" i="164"/>
  <c r="B26" i="164"/>
  <c r="B24" i="164"/>
  <c r="B11" i="164"/>
  <c r="F17" i="164" l="1"/>
  <c r="J8" i="164"/>
  <c r="J9" i="164"/>
  <c r="J10" i="164"/>
  <c r="J11" i="164"/>
  <c r="J12" i="164"/>
  <c r="J15" i="164"/>
  <c r="J16" i="164"/>
  <c r="J17" i="164"/>
  <c r="J18" i="164"/>
  <c r="J19" i="164"/>
  <c r="J21" i="164"/>
  <c r="J22" i="164"/>
  <c r="J23" i="164"/>
  <c r="J24" i="164"/>
  <c r="J25" i="164"/>
  <c r="M7" i="165"/>
  <c r="M8" i="165"/>
  <c r="M9" i="165"/>
  <c r="L7" i="165"/>
  <c r="H7" i="165"/>
  <c r="H8" i="165"/>
  <c r="L8" i="165" s="1"/>
  <c r="H9" i="165"/>
  <c r="L9" i="165" s="1"/>
  <c r="G7" i="165"/>
  <c r="G8" i="165"/>
  <c r="G9" i="165"/>
  <c r="M5" i="165"/>
  <c r="M6" i="165"/>
  <c r="M4" i="165"/>
  <c r="H6" i="165"/>
  <c r="H4" i="165"/>
  <c r="J7" i="164"/>
  <c r="H5" i="165"/>
  <c r="F21" i="164" l="1"/>
  <c r="F13" i="164"/>
  <c r="F15" i="164"/>
  <c r="J13" i="164"/>
  <c r="J14" i="164"/>
  <c r="L4" i="165"/>
  <c r="L5" i="165"/>
  <c r="L6" i="165"/>
  <c r="G4" i="165"/>
  <c r="G5" i="165"/>
  <c r="G6" i="165"/>
  <c r="C39" i="164"/>
  <c r="E2" i="164"/>
  <c r="C20" i="161"/>
  <c r="H20" i="161" s="1"/>
  <c r="D20" i="161"/>
  <c r="G20" i="161" s="1"/>
  <c r="E20" i="161"/>
  <c r="C21" i="161"/>
  <c r="H21" i="161" s="1"/>
  <c r="D21" i="161"/>
  <c r="F21" i="161" s="1"/>
  <c r="E21" i="161"/>
  <c r="C22" i="161"/>
  <c r="H22" i="161" s="1"/>
  <c r="D22" i="161"/>
  <c r="G22" i="161" s="1"/>
  <c r="E22" i="161"/>
  <c r="C23" i="161"/>
  <c r="H23" i="161" s="1"/>
  <c r="D23" i="161"/>
  <c r="G23" i="161" s="1"/>
  <c r="E23" i="161"/>
  <c r="F2" i="164"/>
  <c r="G3" i="164"/>
  <c r="B9" i="164"/>
  <c r="C9" i="164"/>
  <c r="D9" i="164"/>
  <c r="E9" i="164"/>
  <c r="F9" i="164"/>
  <c r="C11" i="164"/>
  <c r="D11" i="164"/>
  <c r="E11" i="164"/>
  <c r="F11" i="164"/>
  <c r="B19" i="164"/>
  <c r="C19" i="164"/>
  <c r="D19" i="164"/>
  <c r="E19" i="164"/>
  <c r="F19" i="164"/>
  <c r="B21" i="164"/>
  <c r="C21" i="164"/>
  <c r="D21" i="164"/>
  <c r="E21" i="164"/>
  <c r="C26" i="164"/>
  <c r="D26" i="164"/>
  <c r="E26" i="164"/>
  <c r="C28" i="164"/>
  <c r="D28" i="164"/>
  <c r="E28" i="164"/>
  <c r="B30" i="164"/>
  <c r="C30" i="164"/>
  <c r="D30" i="164"/>
  <c r="E30" i="164"/>
  <c r="F30" i="164"/>
  <c r="G30" i="164"/>
  <c r="H30" i="164"/>
  <c r="I30" i="164"/>
  <c r="A31" i="164"/>
  <c r="A32" i="164"/>
  <c r="A33" i="164"/>
  <c r="A34" i="164"/>
  <c r="B37" i="164"/>
  <c r="B38" i="164"/>
  <c r="D38" i="164"/>
  <c r="E38" i="164"/>
  <c r="G38" i="164"/>
  <c r="H3" i="164"/>
  <c r="F22" i="161"/>
  <c r="F20" i="161"/>
  <c r="C40" i="164" l="1"/>
  <c r="C41" i="164" s="1"/>
  <c r="C42" i="164" s="1"/>
  <c r="C43" i="164" s="1"/>
  <c r="C44" i="164" s="1"/>
  <c r="C45" i="164" s="1"/>
  <c r="C46" i="164" s="1"/>
  <c r="C47" i="164" s="1"/>
  <c r="C48" i="164" s="1"/>
  <c r="C49" i="164" s="1"/>
  <c r="C50" i="164" s="1"/>
  <c r="C51" i="164" s="1"/>
  <c r="C52" i="164" s="1"/>
  <c r="C53" i="164" s="1"/>
  <c r="C54" i="164" s="1"/>
  <c r="C55" i="164" s="1"/>
  <c r="C56" i="164" s="1"/>
  <c r="C57" i="164" s="1"/>
  <c r="C58" i="164" s="1"/>
  <c r="C59" i="164" s="1"/>
  <c r="C60" i="164" s="1"/>
  <c r="C61" i="164" s="1"/>
  <c r="C62" i="164" s="1"/>
  <c r="C63" i="164" s="1"/>
  <c r="C64" i="164" s="1"/>
  <c r="C65" i="164" s="1"/>
  <c r="C66" i="164" s="1"/>
  <c r="C67" i="164" s="1"/>
  <c r="C68" i="164" s="1"/>
  <c r="C69" i="164" s="1"/>
  <c r="C70" i="164" s="1"/>
  <c r="C71" i="164" s="1"/>
  <c r="C72" i="164" s="1"/>
  <c r="C73" i="164" s="1"/>
  <c r="C74" i="164" s="1"/>
  <c r="C75" i="164" s="1"/>
  <c r="C76" i="164" s="1"/>
  <c r="C77" i="164" s="1"/>
  <c r="C78" i="164" s="1"/>
  <c r="C79" i="164" s="1"/>
  <c r="C80" i="164" s="1"/>
  <c r="C81" i="164" s="1"/>
  <c r="C82" i="164" s="1"/>
  <c r="C83" i="164" s="1"/>
  <c r="C84" i="164" s="1"/>
  <c r="C85" i="164" s="1"/>
  <c r="C86" i="164" s="1"/>
  <c r="C87" i="164" s="1"/>
  <c r="C88" i="164" s="1"/>
  <c r="C89" i="164" s="1"/>
  <c r="C90" i="164" s="1"/>
  <c r="C91" i="164" s="1"/>
  <c r="C92" i="164" s="1"/>
  <c r="C93" i="164" s="1"/>
  <c r="C94" i="164" s="1"/>
  <c r="C95" i="164" s="1"/>
  <c r="C96" i="164" s="1"/>
  <c r="C97" i="164" s="1"/>
  <c r="C98" i="164" s="1"/>
  <c r="C99" i="164" s="1"/>
  <c r="F62" i="164"/>
  <c r="D88" i="164"/>
  <c r="D90" i="164"/>
  <c r="D92" i="164"/>
  <c r="D94" i="164"/>
  <c r="D96" i="164"/>
  <c r="D98" i="164"/>
  <c r="D89" i="164"/>
  <c r="D91" i="164"/>
  <c r="D93" i="164"/>
  <c r="D95" i="164"/>
  <c r="D97" i="164"/>
  <c r="D99" i="164"/>
  <c r="E22" i="164"/>
  <c r="F7" i="164"/>
  <c r="D59" i="164" s="1"/>
  <c r="F73" i="164"/>
  <c r="F67" i="164"/>
  <c r="E78" i="164"/>
  <c r="F92" i="164"/>
  <c r="F52" i="164"/>
  <c r="F60" i="164"/>
  <c r="E97" i="164"/>
  <c r="F99" i="164"/>
  <c r="F69" i="164"/>
  <c r="F50" i="164"/>
  <c r="E94" i="164"/>
  <c r="F83" i="164"/>
  <c r="F76" i="164"/>
  <c r="E80" i="164"/>
  <c r="F48" i="164"/>
  <c r="F53" i="164"/>
  <c r="F51" i="164"/>
  <c r="F61" i="164"/>
  <c r="E85" i="164"/>
  <c r="F75" i="164"/>
  <c r="F91" i="164"/>
  <c r="F68" i="164"/>
  <c r="F84" i="164"/>
  <c r="F94" i="164"/>
  <c r="F96" i="164"/>
  <c r="F46" i="164"/>
  <c r="F23" i="161"/>
  <c r="G21" i="161"/>
  <c r="F97" i="164"/>
  <c r="F58" i="164"/>
  <c r="F45" i="164"/>
  <c r="F42" i="164"/>
  <c r="F43" i="164"/>
  <c r="F44" i="164"/>
  <c r="F40" i="164"/>
  <c r="E66" i="164"/>
  <c r="E90" i="164"/>
  <c r="E98" i="164"/>
  <c r="E91" i="164"/>
  <c r="E81" i="164"/>
  <c r="E99" i="164"/>
  <c r="F71" i="164"/>
  <c r="F79" i="164"/>
  <c r="F87" i="164"/>
  <c r="F95" i="164"/>
  <c r="F64" i="164"/>
  <c r="F72" i="164"/>
  <c r="F80" i="164"/>
  <c r="F88" i="164"/>
  <c r="E96" i="164"/>
  <c r="E79" i="164"/>
  <c r="F85" i="164"/>
  <c r="F78" i="164"/>
  <c r="F47" i="164"/>
  <c r="F49" i="164"/>
  <c r="F59" i="164"/>
  <c r="F70" i="164"/>
  <c r="E83" i="164"/>
  <c r="F90" i="164"/>
  <c r="F77" i="164"/>
  <c r="E88" i="164"/>
  <c r="E95" i="164"/>
  <c r="F82" i="164"/>
  <c r="F89" i="164"/>
  <c r="F65" i="164"/>
  <c r="E71" i="164"/>
  <c r="E76" i="164"/>
  <c r="F56" i="164"/>
  <c r="F55" i="164"/>
  <c r="F54" i="164"/>
  <c r="F57" i="164"/>
  <c r="F41" i="164"/>
  <c r="F63" i="164"/>
  <c r="F98" i="164"/>
  <c r="F86" i="164"/>
  <c r="F74" i="164"/>
  <c r="F66" i="164"/>
  <c r="F93" i="164"/>
  <c r="F81" i="164"/>
  <c r="E93" i="164"/>
  <c r="E75" i="164"/>
  <c r="E89" i="164"/>
  <c r="E92" i="164"/>
  <c r="E84" i="164"/>
  <c r="E64" i="164"/>
  <c r="E44" i="164" l="1"/>
  <c r="E82" i="164"/>
  <c r="E87" i="164"/>
  <c r="E86" i="164"/>
  <c r="E77" i="164"/>
  <c r="D87" i="164"/>
  <c r="D83" i="164"/>
  <c r="G83" i="164" s="1"/>
  <c r="D79" i="164"/>
  <c r="G79" i="164" s="1"/>
  <c r="D75" i="164"/>
  <c r="G75" i="164" s="1"/>
  <c r="D71" i="164"/>
  <c r="G71" i="164" s="1"/>
  <c r="D67" i="164"/>
  <c r="D84" i="164"/>
  <c r="G84" i="164" s="1"/>
  <c r="D80" i="164"/>
  <c r="G80" i="164" s="1"/>
  <c r="D76" i="164"/>
  <c r="G76" i="164" s="1"/>
  <c r="D72" i="164"/>
  <c r="D68" i="164"/>
  <c r="D64" i="164"/>
  <c r="G64" i="164" s="1"/>
  <c r="D85" i="164"/>
  <c r="G85" i="164" s="1"/>
  <c r="D81" i="164"/>
  <c r="G81" i="164" s="1"/>
  <c r="D77" i="164"/>
  <c r="D73" i="164"/>
  <c r="D69" i="164"/>
  <c r="D86" i="164"/>
  <c r="D82" i="164"/>
  <c r="D78" i="164"/>
  <c r="G78" i="164" s="1"/>
  <c r="D74" i="164"/>
  <c r="D70" i="164"/>
  <c r="D66" i="164"/>
  <c r="G66" i="164" s="1"/>
  <c r="D65" i="164"/>
  <c r="D40" i="164"/>
  <c r="D61" i="164"/>
  <c r="D60" i="164"/>
  <c r="D56" i="164"/>
  <c r="D57" i="164"/>
  <c r="D63" i="164"/>
  <c r="D62" i="164"/>
  <c r="D58" i="164"/>
  <c r="E3" i="164"/>
  <c r="F3" i="164" s="1"/>
  <c r="D42" i="164"/>
  <c r="D44" i="164"/>
  <c r="D46" i="164"/>
  <c r="D48" i="164"/>
  <c r="D50" i="164"/>
  <c r="D52" i="164"/>
  <c r="D54" i="164"/>
  <c r="D41" i="164"/>
  <c r="D43" i="164"/>
  <c r="D45" i="164"/>
  <c r="D47" i="164"/>
  <c r="D49" i="164"/>
  <c r="D51" i="164"/>
  <c r="D53" i="164"/>
  <c r="D55" i="164"/>
  <c r="E56" i="164"/>
  <c r="D32" i="164"/>
  <c r="I32" i="164" s="1"/>
  <c r="E53" i="164"/>
  <c r="E68" i="164"/>
  <c r="E67" i="164"/>
  <c r="E55" i="164"/>
  <c r="E52" i="164"/>
  <c r="E72" i="164"/>
  <c r="E65" i="164"/>
  <c r="E73" i="164"/>
  <c r="E74" i="164"/>
  <c r="E69" i="164"/>
  <c r="E70" i="164"/>
  <c r="E42" i="164"/>
  <c r="E40" i="164"/>
  <c r="E41" i="164"/>
  <c r="E57" i="164"/>
  <c r="E50" i="164"/>
  <c r="E47" i="164"/>
  <c r="E54" i="164"/>
  <c r="G97" i="164"/>
  <c r="E61" i="164"/>
  <c r="E59" i="164"/>
  <c r="G59" i="164" s="1"/>
  <c r="E63" i="164"/>
  <c r="E62" i="164"/>
  <c r="E58" i="164"/>
  <c r="E60" i="164"/>
  <c r="G94" i="164"/>
  <c r="E49" i="164"/>
  <c r="E46" i="164"/>
  <c r="E45" i="164"/>
  <c r="G95" i="164"/>
  <c r="E43" i="164"/>
  <c r="E51" i="164"/>
  <c r="E48" i="164"/>
  <c r="G96" i="164"/>
  <c r="G99" i="164"/>
  <c r="G91" i="164"/>
  <c r="G98" i="164"/>
  <c r="G88" i="164"/>
  <c r="G90" i="164"/>
  <c r="G92" i="164"/>
  <c r="G93" i="164"/>
  <c r="D31" i="164"/>
  <c r="I31" i="164" s="1"/>
  <c r="G89" i="164"/>
  <c r="F100" i="164"/>
  <c r="G44" i="164" l="1"/>
  <c r="G60" i="164"/>
  <c r="E23" i="164"/>
  <c r="G57" i="164"/>
  <c r="G74" i="164"/>
  <c r="G77" i="164"/>
  <c r="G87" i="164"/>
  <c r="G82" i="164"/>
  <c r="G49" i="164"/>
  <c r="G69" i="164"/>
  <c r="G45" i="164"/>
  <c r="G58" i="164"/>
  <c r="G54" i="164"/>
  <c r="G73" i="164"/>
  <c r="G68" i="164"/>
  <c r="G56" i="164"/>
  <c r="G86" i="164"/>
  <c r="G46" i="164"/>
  <c r="G62" i="164"/>
  <c r="G47" i="164"/>
  <c r="G65" i="164"/>
  <c r="G53" i="164"/>
  <c r="G61" i="164"/>
  <c r="G70" i="164"/>
  <c r="G63" i="164"/>
  <c r="G50" i="164"/>
  <c r="G72" i="164"/>
  <c r="G51" i="164"/>
  <c r="G42" i="164"/>
  <c r="G67" i="164"/>
  <c r="G41" i="164"/>
  <c r="G52" i="164"/>
  <c r="G48" i="164"/>
  <c r="G43" i="164"/>
  <c r="G40" i="164"/>
  <c r="G39" i="164"/>
  <c r="D100" i="164"/>
  <c r="G55" i="164"/>
  <c r="E32" i="164"/>
  <c r="E100" i="164"/>
  <c r="F31" i="164"/>
  <c r="F28" i="164" l="1"/>
  <c r="G100" i="164"/>
  <c r="F24" i="164" s="1"/>
  <c r="F26" i="164" s="1"/>
  <c r="E31" i="164"/>
  <c r="H31" i="164" s="1"/>
  <c r="F32" i="164"/>
  <c r="D33" i="164"/>
  <c r="I33" i="164" s="1"/>
  <c r="F33" i="164"/>
  <c r="E33" i="164"/>
  <c r="G33" i="164" s="1"/>
  <c r="D34" i="164"/>
  <c r="I34" i="164" s="1"/>
  <c r="G32" i="164"/>
  <c r="H32" i="164"/>
  <c r="G31" i="164" l="1"/>
  <c r="H33" i="164"/>
  <c r="F34" i="164"/>
  <c r="E34" i="164"/>
  <c r="H34" i="164" l="1"/>
  <c r="G34" i="164"/>
</calcChain>
</file>

<file path=xl/sharedStrings.xml><?xml version="1.0" encoding="utf-8"?>
<sst xmlns="http://schemas.openxmlformats.org/spreadsheetml/2006/main" count="3370" uniqueCount="2519">
  <si>
    <t>Щомісячний платіж</t>
  </si>
  <si>
    <t>Всього</t>
  </si>
  <si>
    <t>Місяць</t>
  </si>
  <si>
    <t>Загальна сума внесків до повернення в місяць, грн.</t>
  </si>
  <si>
    <t>Розмір щомісячних внесків з повернення кредиту, грн.</t>
  </si>
  <si>
    <t>Розмір щомісячних процентних внесків, грн.</t>
  </si>
  <si>
    <t>Безкоштовна гаряча телефонна лінія:</t>
  </si>
  <si>
    <t xml:space="preserve">                   8-800-505-20-30</t>
  </si>
  <si>
    <t>Інший термін</t>
  </si>
  <si>
    <t>12 місяців</t>
  </si>
  <si>
    <t>%</t>
  </si>
  <si>
    <t>В день</t>
  </si>
  <si>
    <t>В місяць</t>
  </si>
  <si>
    <t>Переплата в місяць</t>
  </si>
  <si>
    <t>Переплата у відсотках за весь період</t>
  </si>
  <si>
    <t>Переплата в день</t>
  </si>
  <si>
    <t>Cash out, грн.</t>
  </si>
  <si>
    <t>Розмір щомісячної плати за обслуговування кредиту, грн.</t>
  </si>
  <si>
    <t>9 місяців</t>
  </si>
  <si>
    <t>6 місяців</t>
  </si>
  <si>
    <t>14 місяців</t>
  </si>
  <si>
    <t>Макс. сума</t>
  </si>
  <si>
    <t>термін</t>
  </si>
  <si>
    <t>% ставка</t>
  </si>
  <si>
    <t>РКО+Страхування</t>
  </si>
  <si>
    <t>Щомісячна комісія</t>
  </si>
  <si>
    <t>max.</t>
  </si>
  <si>
    <t>грн.</t>
  </si>
  <si>
    <t>Щодененний платіж</t>
  </si>
  <si>
    <t>Переплата у грн.               за весь період</t>
  </si>
  <si>
    <t xml:space="preserve">ГРАФІК СПЛАТИ КРЕДИТУ </t>
  </si>
  <si>
    <t>к-ть днів у місяці</t>
  </si>
  <si>
    <t>24 місяців</t>
  </si>
  <si>
    <t>18 місяців</t>
  </si>
  <si>
    <t>Початкова комісія</t>
  </si>
  <si>
    <t>Крок</t>
  </si>
  <si>
    <t>Грейс</t>
  </si>
  <si>
    <t>Satellite_0-3-12 New</t>
  </si>
  <si>
    <t>Satellite_0-3-12 New Ins</t>
  </si>
  <si>
    <t>Satellite_0-5-12 New Ins</t>
  </si>
  <si>
    <t>Satellite_0-6-18 New Ins</t>
  </si>
  <si>
    <t>Satellite_0-10-16 New Ins</t>
  </si>
  <si>
    <t>SatelliteSt, 48 міс.</t>
  </si>
  <si>
    <t>одноразова,</t>
  </si>
  <si>
    <t xml:space="preserve"> грн.</t>
  </si>
  <si>
    <t>Одноразова комісія, грн.</t>
  </si>
  <si>
    <t>Одноразова комісія, %</t>
  </si>
  <si>
    <t>Термін грейс, міс.</t>
  </si>
  <si>
    <r>
      <rPr>
        <b/>
        <sz val="12"/>
        <color rgb="FFFF0000"/>
        <rFont val="Arial Cyr"/>
        <charset val="204"/>
      </rPr>
      <t>!!!</t>
    </r>
    <r>
      <rPr>
        <b/>
        <sz val="12"/>
        <color theme="1"/>
        <rFont val="Arial Cyr"/>
        <family val="2"/>
        <charset val="204"/>
      </rPr>
      <t xml:space="preserve"> Введіть вартість товару</t>
    </r>
  </si>
  <si>
    <t>Загальна сума кредиту, грн.</t>
  </si>
  <si>
    <t>Процентна ставка, % річних</t>
  </si>
  <si>
    <t>Разовий страховий тариф, %</t>
  </si>
  <si>
    <t xml:space="preserve">Щомісячна плата за обслуговування кредитної заборгованості, % </t>
  </si>
  <si>
    <t>Орієнтовні загальні витрати за кредитом, грн.</t>
  </si>
  <si>
    <t>Орієнтовна реальна річна процентна ставка, %</t>
  </si>
  <si>
    <r>
      <rPr>
        <b/>
        <sz val="10"/>
        <color rgb="FFFF0000"/>
        <rFont val="Arial"/>
        <family val="2"/>
        <charset val="204"/>
      </rPr>
      <t>!!!</t>
    </r>
    <r>
      <rPr>
        <b/>
        <sz val="10"/>
        <rFont val="Arial"/>
        <family val="2"/>
        <charset val="204"/>
      </rPr>
      <t>Оберіть продукт</t>
    </r>
  </si>
  <si>
    <t>Адреса</t>
  </si>
  <si>
    <t xml:space="preserve">Меблі </t>
  </si>
  <si>
    <t>Миколаївська обл м.Вознесенськ вул.Київська 9</t>
  </si>
  <si>
    <t>F5</t>
  </si>
  <si>
    <t>вул. Шептицького, 50</t>
  </si>
  <si>
    <t>вул. Дубенська 128</t>
  </si>
  <si>
    <t>просп..Незалежності, 8</t>
  </si>
  <si>
    <t>вул. Шашкевича 74а</t>
  </si>
  <si>
    <t>Київстар</t>
  </si>
  <si>
    <t>вул. Винниченка, 12</t>
  </si>
  <si>
    <t>Харківська обл., місто Харків, ВУЛИЦЯ ГВАРДІЙЦІВ-ШИРОНІНЦІВ, будинок 59, квартира 264</t>
  </si>
  <si>
    <t>м. Красноград, вул. Полтавська,91</t>
  </si>
  <si>
    <t>ФОП Конончук Олександр Ярославович</t>
  </si>
  <si>
    <t>вул. Д.Галицького, буд.1</t>
  </si>
  <si>
    <t xml:space="preserve">ПП Феденчук С.Е. </t>
  </si>
  <si>
    <t>м.Олександрія,пр.Соборний 122а</t>
  </si>
  <si>
    <t>ФОП Свірщевська В.І</t>
  </si>
  <si>
    <t>Новоукраїнка вул. Лобановського,буд 12</t>
  </si>
  <si>
    <t>ПП Мазур Оксана Іванівна</t>
  </si>
  <si>
    <t>Вул. Шевченка 61, м. Кременець, Тернопільської обл</t>
  </si>
  <si>
    <t>ФОП Шубіна Ольга Ігорівна</t>
  </si>
  <si>
    <t>м. Охтирка, вул. Батюка 36л</t>
  </si>
  <si>
    <t>ТОВ “Гараж Мобайл Груп”</t>
  </si>
  <si>
    <t>м. Енергодар, вул. Молодіжна 1</t>
  </si>
  <si>
    <t>Харківська обл.,м.Чугуїв,вул. Жадановського 3а</t>
  </si>
  <si>
    <t xml:space="preserve">79053, Франківський р-н., м. Львів, вул. Княгині Ольги, 106 (ЦУМ)      </t>
  </si>
  <si>
    <t>10014, Житомирська область, Богунський р-н, м. Житомир, вул. Київська, 37</t>
  </si>
  <si>
    <t>76015 Івано-Франківський р-н., м. Івано-Франківськ, вул. Дністровська, 3</t>
  </si>
  <si>
    <t>46008 Тернопільський р-н., м. Тернопіль, вул. Анатолія Живова, 15А</t>
  </si>
  <si>
    <t xml:space="preserve">48501, Тернопільська область, м.Чортків,  вул. Шевченка, 3  </t>
  </si>
  <si>
    <t>35001 Рівненська область, м. Костопіль, вул. Грушевського, 28</t>
  </si>
  <si>
    <t xml:space="preserve">33003, Рівненський р-н., м.Рівне, вул. Гагаріна, 16 </t>
  </si>
  <si>
    <t>47002 Тернопільська область, м. Кременець, вул. Дубенська, 129/1</t>
  </si>
  <si>
    <t>79018, Франківський р-н., м. Львів, вул. Городоцька, 139</t>
  </si>
  <si>
    <t>30100 Хмельницька область, м. Нетішин, вул. Будівельників, 1А</t>
  </si>
  <si>
    <t xml:space="preserve">34503 Рівненська обл., м. Сарни, вул. Широка, 10 </t>
  </si>
  <si>
    <t xml:space="preserve">35602 Рівненська область, м. Дубно, вул. Михайла Грушевського, 174 </t>
  </si>
  <si>
    <t>44700 Волинська область, м. Володимир-Волинський, вул. Данила Галицького, 9</t>
  </si>
  <si>
    <t xml:space="preserve">33028 Рівненський р-н., м. Рівне, вул. Короленка, 1 </t>
  </si>
  <si>
    <t>46025, Тернопільський р-н., м. Тернопіль, вул. Тернопіль, вул. Руська, 23</t>
  </si>
  <si>
    <t>25006, Кіровоградська область,  Подільський, Фортечний р-н,  м. Кропивницький, вул. Велика Перспективна, 53</t>
  </si>
  <si>
    <t>40000, Сумська область, Зарічний район, м. Суми, проспект Михайла Лушпи, 4/1</t>
  </si>
  <si>
    <t>76030 Івано-Франківський р-н., м. Івано-Франківськ, вул. Бельведерська, 2/вул. Галицька, 1</t>
  </si>
  <si>
    <t>76026 Івано-Франківський р-н., м. Івано-Франківськ, вул. Гетьмана Мазепи, 168-а</t>
  </si>
  <si>
    <t>76018 Івано-Франківський р-н., м. Івано-Франківськ, вул. Ринок, 8</t>
  </si>
  <si>
    <t>54001, Центральний р-н., м. Миколаїв, вул. Шевченка, 61/3</t>
  </si>
  <si>
    <t>36039, Шевченківський р-н., м. Полтава, вул. Шевченко, 54</t>
  </si>
  <si>
    <t>54051, Корабельний р-н., м. Миколаїв, пр. Богоявленський, кут пр. Корабелів</t>
  </si>
  <si>
    <t>80100, Львівська область, м. Червоноград, вул. Шептицького, 12 прим. 116</t>
  </si>
  <si>
    <t>44702 Волинська область, м. Володимир-Волинський, вул. Ковельська, 12/37</t>
  </si>
  <si>
    <t>36020, Шевченківський р-н., м. Полтава, вул. Соборності, 29А</t>
  </si>
  <si>
    <t>54025, Центральний р-н., м. Миколаїв, пр. Героїв України, б.13</t>
  </si>
  <si>
    <t xml:space="preserve">35001 Рівненська область, м. Костопіль, вул. Грушевського, 28 </t>
  </si>
  <si>
    <t>30000 Хмельницька область, м. Славута, площа Шевченко, 9</t>
  </si>
  <si>
    <t>66302, Одеська область, м. Подільськ, вул. Соборна, 78Б</t>
  </si>
  <si>
    <t>71504, Запорізька область, м. Енергодар, вул.Молодіжна, район Другої міської автостоянки</t>
  </si>
  <si>
    <t>55200, Миколаївська область, м. Первомайск, вул. Одеская, 123 Б/3</t>
  </si>
  <si>
    <t>02094, Дніпровський р-н., м. Київ, вул. Попудренка, 7Д</t>
  </si>
  <si>
    <t>48501 Тернопільська область, м. Чортків, вул. Шевченка, 13</t>
  </si>
  <si>
    <t>09100, Київська область, м. Біла Церква, вул. Я.Мудрого, 40</t>
  </si>
  <si>
    <t>вул. Переяслівська, 3а</t>
  </si>
  <si>
    <t>пр. Свободи, 3</t>
  </si>
  <si>
    <t>вул. Київська, 69</t>
  </si>
  <si>
    <t>проспект Бажана, 3Г</t>
  </si>
  <si>
    <t>вул. Космонавтів, 32</t>
  </si>
  <si>
    <t>вул. Вовчинецька, 225-А</t>
  </si>
  <si>
    <t>бул. Шевченка, 207</t>
  </si>
  <si>
    <t>вул. Антоновича, 176</t>
  </si>
  <si>
    <t>проспект Волі, 1</t>
  </si>
  <si>
    <t>вул. Сагайдачного, 3</t>
  </si>
  <si>
    <t>вул. Харківська, 2/2</t>
  </si>
  <si>
    <t xml:space="preserve">вул. Жаданівського, 3А </t>
  </si>
  <si>
    <t>вул. Центральна, 1</t>
  </si>
  <si>
    <t>вул. Пушкіна, 9</t>
  </si>
  <si>
    <t>вул. Руська, 23</t>
  </si>
  <si>
    <t>вул. Пилипа Орлика, 18б</t>
  </si>
  <si>
    <t>вул. Миколайчука, 2</t>
  </si>
  <si>
    <t xml:space="preserve"> вул. Корзо, 21</t>
  </si>
  <si>
    <t>вул. Галицькая, 33</t>
  </si>
  <si>
    <t>м.Жмеринка, вул.  Пушкіна, б.9</t>
  </si>
  <si>
    <t>вул. Привокзальна 1</t>
  </si>
  <si>
    <t>вул. Велика Перспективна, 53</t>
  </si>
  <si>
    <t>вул. Космонавтів,32</t>
  </si>
  <si>
    <t>вул. Генерала Петрова, 51</t>
  </si>
  <si>
    <t>Шептицького, 12</t>
  </si>
  <si>
    <t xml:space="preserve"> м.Долина, вул.Незалежності 3А</t>
  </si>
  <si>
    <t xml:space="preserve">м.Калуш ,пр-т Л.Українки,27 </t>
  </si>
  <si>
    <t>м. Івано-Франківськ, вул. Пл.Ринок, 8</t>
  </si>
  <si>
    <t>м. Івано-Франківськ, вул. Дністровська, 3</t>
  </si>
  <si>
    <t>м. Івано-Франківськ, вул. Бельведерська, 2</t>
  </si>
  <si>
    <t>м. Івано-Франківськ, вул. Галицька, 33</t>
  </si>
  <si>
    <t>м. Івано-Франківськ, вул. Г.Мазепи 168 А</t>
  </si>
  <si>
    <t>м. Івано-Франківськ, вул. Вовчинецька, 225 А</t>
  </si>
  <si>
    <t>м. Ужгород пр. Свободи 3</t>
  </si>
  <si>
    <t>м. Ужгород вул.. Корзо 21</t>
  </si>
  <si>
    <t>вул.Шептицького, 6</t>
  </si>
  <si>
    <t xml:space="preserve"> вул. Анатолія Живова, 15А</t>
  </si>
  <si>
    <t>вул. Семена Палія, 93А</t>
  </si>
  <si>
    <t>вул. Шевченко 358А</t>
  </si>
  <si>
    <t>вул.Борщагівська 154 а</t>
  </si>
  <si>
    <t>вул. Гната Юри  20</t>
  </si>
  <si>
    <t>вул.Львівська 1а/1</t>
  </si>
  <si>
    <t>вул.Кирилівська, 166 (МТС)</t>
  </si>
  <si>
    <t>вул.Кирилівська, 166 (КС)</t>
  </si>
  <si>
    <t>пр Миру 10/41</t>
  </si>
  <si>
    <t>вул. Князя Василька 95</t>
  </si>
  <si>
    <t>вул. Острозького 6/1</t>
  </si>
  <si>
    <t>вул.Жовтневої революції, буд. 9Б/1</t>
  </si>
  <si>
    <t>ФОП Дриль Олександр Вікторович</t>
  </si>
  <si>
    <t>Харківська область, м.Чугуїв, вул.Жадановського, 2</t>
  </si>
  <si>
    <t>Мале приватне підприємство “Атлантика”</t>
  </si>
  <si>
    <t>Полтавська область, м. Миргород. вул. Гоголя, Б. 137/8</t>
  </si>
  <si>
    <t>ФОП Сніжко Ігор Миколайович</t>
  </si>
  <si>
    <t>м. Пологи, вул. Єдності 16</t>
  </si>
  <si>
    <t>ФОП Сотнікова С.Г</t>
  </si>
  <si>
    <t>м.Богодухів, вул.Шевченко, 2</t>
  </si>
  <si>
    <t>ФОП Котилевський С.Г.</t>
  </si>
  <si>
    <t>м.Красноград, вул. Полтавська 84</t>
  </si>
  <si>
    <t>ФОП Кукса Олександр Григорович</t>
  </si>
  <si>
    <t>м. Пирятин,  Майдан незалежності 2б</t>
  </si>
  <si>
    <t>ФОП Гончаренко Анна Миколаївна</t>
  </si>
  <si>
    <t>Миколаївська область, м. Баштанка, вул. Баштанської республіки, б. 1/58</t>
  </si>
  <si>
    <t>ФОП Рябченко Г.О</t>
  </si>
  <si>
    <t>м. Першотравенськ, вул. Горького 4б</t>
  </si>
  <si>
    <t>ФОП Котилевська Олена Миколаївна</t>
  </si>
  <si>
    <t>Харківська область, м.Красноград, вул. Полтавська 84</t>
  </si>
  <si>
    <t>ФОП Покутня О.П.</t>
  </si>
  <si>
    <t>м. Пологи, вул. Пролетарська, 170</t>
  </si>
  <si>
    <t>ФОП Бадьорний Сергій Сергійович</t>
  </si>
  <si>
    <t>М. Першотравенськ, вул.Пушкіна 13</t>
  </si>
  <si>
    <t>ФОП Михно Анатолий Андреевич</t>
  </si>
  <si>
    <t>М. Першотравенск, ул. Горького 3в</t>
  </si>
  <si>
    <t xml:space="preserve">ФОП Худяков Ю.О. </t>
  </si>
  <si>
    <t>Харківська обл. м.Красноград,вул. Полтавська 89</t>
  </si>
  <si>
    <t>ФОП Костюк Віталій Миколайович</t>
  </si>
  <si>
    <t>Миколаївська область, м. Баштанка, вул. Полтавська, 2</t>
  </si>
  <si>
    <t>ФОП Палій С.Г.</t>
  </si>
  <si>
    <t>м.Пологи вул. К.Маркса 197</t>
  </si>
  <si>
    <t>ФОП Кондренкова Олеся Олегівна</t>
  </si>
  <si>
    <t>м.Бершадь, вул. Ярослава Мудрого 16</t>
  </si>
  <si>
    <t>ФОП Сірий Андрій Леонідович</t>
  </si>
  <si>
    <t>м.Пирятин Майдан незалежності 2а.</t>
  </si>
  <si>
    <t>ПП   Луб’яницький Олег Олегович</t>
  </si>
  <si>
    <t xml:space="preserve">Тернопільської обл., м. Кременець, Вул. Шевченка, 32, </t>
  </si>
  <si>
    <t>ПП  Гнатюк Василь Васильович</t>
  </si>
  <si>
    <t xml:space="preserve">Тернопільської обл.  м. Кременець, Вул. Базарна, 6,  </t>
  </si>
  <si>
    <t>ПП   Шляпський Петро Ананійович</t>
  </si>
  <si>
    <t>ФОП Грязюк Оксана Юріївна</t>
  </si>
  <si>
    <t>м.Пирятин, Майдан незалежності 5а.</t>
  </si>
  <si>
    <t>ФОП Павлов С.І.</t>
  </si>
  <si>
    <t>м. Першотравенськ, вул. Пушкіна 1</t>
  </si>
  <si>
    <t>ФОП Шпак Олександр Вікторович</t>
  </si>
  <si>
    <t>Миколаївська область, м. Баштанка, вул. Ювілейна, 95</t>
  </si>
  <si>
    <t>Миколаївська область, м. Баштанка, вул. Баштанської республіки, 51</t>
  </si>
  <si>
    <t>Миколаївська область, м. Баштанка, вул. Баштанської республіки, 59</t>
  </si>
  <si>
    <t>Миколаївська область, м. Баштанка, вул. Ювілейна, 95/1</t>
  </si>
  <si>
    <t>ПП Феденчук С.Е.</t>
  </si>
  <si>
    <t>Кіровоградська обл.,м.Олександрія,пр.Соборний 122а</t>
  </si>
  <si>
    <t>ФОП Царупа Тетяна Олегівна</t>
  </si>
  <si>
    <t>Тернопільська обл. м.Чортків вул. С.Бандери ,13а</t>
  </si>
  <si>
    <t>ФОП Харевич Оксана Богданівна</t>
  </si>
  <si>
    <t>Тернопільська обл. м.Чортків вул. Сбандери , 28</t>
  </si>
  <si>
    <t>Тернопільська обл. м.Чортків вул. Сбандери , 31</t>
  </si>
  <si>
    <t>ФОП Гуранська Людмила  Борисівна</t>
  </si>
  <si>
    <t>Славута,вул.Козацька 2</t>
  </si>
  <si>
    <t>ФОП Захарчук Тетяна Валентинівна</t>
  </si>
  <si>
    <t>м.Славута,вул. Миру 32</t>
  </si>
  <si>
    <t>ФОП Боднар  Людмила Борисівна</t>
  </si>
  <si>
    <t>м.Славута, Ринкова Площа</t>
  </si>
  <si>
    <t>ФОП Мясковська Олена Володимирівна</t>
  </si>
  <si>
    <t xml:space="preserve">м.Луцьк, вул. Грабовського 7А/82 </t>
  </si>
  <si>
    <t>ФОП Шульга Микола Іванович</t>
  </si>
  <si>
    <t>Харківська область,місто Богодухів,вул.Загорулька 3</t>
  </si>
  <si>
    <t>ФОП Савельев Сергій Михайлович</t>
  </si>
  <si>
    <t>Харківська область, м.Лозова, вул.Карла Лібкнехта, б.10</t>
  </si>
  <si>
    <t>СПДФО Новіков Михайло Володимирович</t>
  </si>
  <si>
    <t>Харківська область, м. Куп`янськ,пров.Коперативний,2</t>
  </si>
  <si>
    <t>ФОП Чернов Юрій Миколайович</t>
  </si>
  <si>
    <t>Харківська область, м.Куп`янськ, пл.Центральна,29</t>
  </si>
  <si>
    <t>ФОП Моргунова Людмила Олегівна</t>
  </si>
  <si>
    <t>м.Чортків вул. Залізнична ,8</t>
  </si>
  <si>
    <t>ФОП Діденко Ольга Михайлівна</t>
  </si>
  <si>
    <t>Вінницька обл., Тульчинський р-н, смт. Кирнасівка, вул. Незалежності 37</t>
  </si>
  <si>
    <t>ТОВ «КМП БЛІЦ»</t>
  </si>
  <si>
    <t>23600, м. Тульчин, вул. М. Леонтовича 88</t>
  </si>
  <si>
    <t>ФОП «Хоменко Олег Віталійович»</t>
  </si>
  <si>
    <t>Вінницька обл., Тульчинський р-н, м. Тульчин, вул. Незалежності 9, кв. 21</t>
  </si>
  <si>
    <t>СПД «Бондар Наталя Василівна»</t>
  </si>
  <si>
    <t xml:space="preserve">м.Ладижин вул. Будівельників , буд. 15 </t>
  </si>
  <si>
    <t>ПП Мельник С.В.</t>
  </si>
  <si>
    <t>Хмельницька область, 31100, м.Старокостянтинів вул. Попова 15</t>
  </si>
  <si>
    <t>ФОП «Оверчук Олексій Васильович»</t>
  </si>
  <si>
    <t>Вінницька обл.,м.Вінниця,вул.Брацлавська,буд.43</t>
  </si>
  <si>
    <t>ФОП Панащенко Дмитро Віталійович</t>
  </si>
  <si>
    <t>м. Нетішин, вул. Незалежності 12а</t>
  </si>
  <si>
    <t>ФОП Гончарук Олена Іванівна</t>
  </si>
  <si>
    <t>м.Бершадь, вул. Юрія Коваленка 6а</t>
  </si>
  <si>
    <t>ФОП Буртова Людмила Миколаївна</t>
  </si>
  <si>
    <t>м. Балаклія, вул. Жовтнева,37</t>
  </si>
  <si>
    <t>ФОП Бережна Олена Геннадіївна</t>
  </si>
  <si>
    <t>ФОП Клименко Раїса Михайлівна</t>
  </si>
  <si>
    <t>м.Луцьк, пр-т Соборності, 36</t>
  </si>
  <si>
    <t>ФОП Щур Володимир Опанасович</t>
  </si>
  <si>
    <t xml:space="preserve"> м.Дубровиця, вул. 1000-ліття Дубровиці,12</t>
  </si>
  <si>
    <t>ФОП Чайка В.В.</t>
  </si>
  <si>
    <t>Харківська область, м.Чугуїв, вул.Жадановського, 5</t>
  </si>
  <si>
    <t>ФОП Патрікей Галина Євтухівна</t>
  </si>
  <si>
    <t>Рівненська обл., м.Сарни, вул.Широка, 16</t>
  </si>
  <si>
    <t>ФОП  Козявко Олена Петрівна</t>
  </si>
  <si>
    <t>Миколаївська область, м. Баштанка, вул. Баштанської республіки, б. 42</t>
  </si>
  <si>
    <t>ФОП Кузнецова О.</t>
  </si>
  <si>
    <t>м.Пологи вул. Эдності 10</t>
  </si>
  <si>
    <t>ФОП СВЕНТКОВСЬКА МАРИНА СЕРГІЇВНА</t>
  </si>
  <si>
    <t>Наталі</t>
  </si>
  <si>
    <t>Харківська обл., Балаклійський р-н, м. Балаклія,  вул. Леніна, 72</t>
  </si>
  <si>
    <t>Похоронне бюро ФОП Коломієць Наталія Вікторівна</t>
  </si>
  <si>
    <t>Харківська область, м.Балаклія, вул. Новоселівка б. 90</t>
  </si>
  <si>
    <t>Мастер</t>
  </si>
  <si>
    <t>Харківська область, м. Балаклія, вул. Спортивна,4</t>
  </si>
  <si>
    <t>Мебель</t>
  </si>
  <si>
    <t>Харківська обл., Балаклійський р-н, м. Балаклія,   вул. Газовиків, б.7, кв 2</t>
  </si>
  <si>
    <t>ТЕМП</t>
  </si>
  <si>
    <t>Харківська область, м.Лозова, вул.Михаила Грушевського 51</t>
  </si>
  <si>
    <t>М.Лозова, Харківська область,вул.Благовіщенська,10</t>
  </si>
  <si>
    <t>Шляпський Тарас Ананійович ПП</t>
  </si>
  <si>
    <t>вул. Шевченка 61, м. Кременець, Тернопільської обл</t>
  </si>
  <si>
    <t>Мазур Ігор Васильович ПП</t>
  </si>
  <si>
    <t>Левицький Микола Іванович ФОП</t>
  </si>
  <si>
    <t>м.Новоград-Волинський вул.Шевченка, 54</t>
  </si>
  <si>
    <t>Гоменюк Володимир Петрович ФОП</t>
  </si>
  <si>
    <t>м. Малин, вул. Грушевського, 43</t>
  </si>
  <si>
    <t>Карманов Олександр Володимирович ФОП</t>
  </si>
  <si>
    <t>м. Малин, вул. Грушевського, 49</t>
  </si>
  <si>
    <t>Марчевська Наталія Анатоліївна ФОП</t>
  </si>
  <si>
    <t>м. Малин, обл. Житомирська, вул. Грушевського, 43</t>
  </si>
  <si>
    <t>ФОП «Галан Олександр Миколайович»</t>
  </si>
  <si>
    <t xml:space="preserve">22400 вул. Незалежності 28а, м.Калинівка, Вінницька обл. </t>
  </si>
  <si>
    <t>ФОП Станіславчук Микола Олександрович</t>
  </si>
  <si>
    <t>м. Рівне вул. Гагаріна 16</t>
  </si>
  <si>
    <t>ФОП Шилоносов Леонід Георгійович</t>
  </si>
  <si>
    <t>м.Куп`янськ, вул.1-го Травня,57/4</t>
  </si>
  <si>
    <t>ФОП Гусак Олександр Володимирович</t>
  </si>
  <si>
    <t>м.Канів,вул. 206-Дивізії 2</t>
  </si>
  <si>
    <t xml:space="preserve">Флоренко Іван Якович ФОП </t>
  </si>
  <si>
    <t>м. Миколаїв, вул. Потьомкінська, 141, кв. 18</t>
  </si>
  <si>
    <t>Шевченко Дмитро Миколайович ФОП</t>
  </si>
  <si>
    <t>Миколаївська область, м. Баштанка, вул. Полтавська, б. 38, кв. 1</t>
  </si>
  <si>
    <t xml:space="preserve">ФОП Левченко Михайло Юрійович </t>
  </si>
  <si>
    <t>74800  Херсонська обл., м. Каховка, вул. Луначарського, буд. 14</t>
  </si>
  <si>
    <t>Цибулько Ірина Вікторівна</t>
  </si>
  <si>
    <t>м.Канів, вул.Героїв Дніпра, будинок 39,квартира 57</t>
  </si>
  <si>
    <t>Литвин Наталія Петрівна</t>
  </si>
  <si>
    <t>м.Канів, вул.Миру ,будинок 10</t>
  </si>
  <si>
    <t>Дмитренко Віталій Валерійович</t>
  </si>
  <si>
    <t>24321 Вінницька  обл, м.Ладижин вул.Будівельників буд.50 кв.31</t>
  </si>
  <si>
    <t>м.Малин вул. Грушевського 43</t>
  </si>
  <si>
    <t>Жданов Денис Миколайович ФОП</t>
  </si>
  <si>
    <t>Харківська обл. м.Красноград вул.Полтавська 87/5</t>
  </si>
  <si>
    <t>Свентковська М.С. ФОП</t>
  </si>
  <si>
    <t>Харківська область, м. Харків, вул. Гвардійців-Широнівців, буд. 59, кв. 264</t>
  </si>
  <si>
    <t>Білопольський Валентин Миколайович ФОП</t>
  </si>
  <si>
    <t>м. Новомиргород, вул. Андрія Гурічева, 35</t>
  </si>
  <si>
    <t>Білобров Євгеній Анатолійович ФОП</t>
  </si>
  <si>
    <t>м. Новомиргород, вул. Леніна, 99/12</t>
  </si>
  <si>
    <t>Маркова Тетяна Олексіївна ФОП</t>
  </si>
  <si>
    <t>м. Пологи, вул. Єдності, 16</t>
  </si>
  <si>
    <t>Макуха Ігор Русланович ФОП</t>
  </si>
  <si>
    <t>м.Гадяч, вул. Гетьманська 13</t>
  </si>
  <si>
    <t>Каніщева Наталія Миколаївна ФОП</t>
  </si>
  <si>
    <t>м. Охтирка, вул. Паркова, 1</t>
  </si>
  <si>
    <t>Гапонова Світлана Миколаївна ФОП</t>
  </si>
  <si>
    <t>м. Охтирка, вул. Батюка, 51</t>
  </si>
  <si>
    <t>Колісник Василь Володимирович ФОП</t>
  </si>
  <si>
    <t>Харківська область, м. Лозова, вул. Соборна, 23/9</t>
  </si>
  <si>
    <t>вул. Соборна, 23/9</t>
  </si>
  <si>
    <t>Ласло Андрій Васильович ФОП</t>
  </si>
  <si>
    <t>Харківська область, м.Лозова, вул.Соборна 15</t>
  </si>
  <si>
    <t>“Господарка”</t>
  </si>
  <si>
    <t>19000,м.Канів,вул.Шевченка,13</t>
  </si>
  <si>
    <t>Маковецький Віталій Іванович ФОП</t>
  </si>
  <si>
    <t>Харківська область, м.Зміїв, вул. Гагаріна 21</t>
  </si>
  <si>
    <t>Зубко Василь Іванович ФОП</t>
  </si>
  <si>
    <t>19000, м. Канів, вул. Довженка, 60</t>
  </si>
  <si>
    <t>Лисай Сергій Петрович ФОП</t>
  </si>
  <si>
    <t>м. Миколаїв, вул. Арх. Старова, буд.2/6кв, корп., кв.37</t>
  </si>
  <si>
    <t>Балюк Олена Анатоліївна ФОП</t>
  </si>
  <si>
    <t>м. Хмельницький, вул. Проскурівського Підпілля, 61</t>
  </si>
  <si>
    <t>Косінський Роман Михайлович ФОП</t>
  </si>
  <si>
    <t>м. Стрий, вул. Шевченка, 65</t>
  </si>
  <si>
    <t>Марченко Лідія Ярославівна ФОП</t>
  </si>
  <si>
    <t>м. Самбір, вул. Валова, 24-А/2</t>
  </si>
  <si>
    <t>Собко Володимир Володимирович ФОП</t>
  </si>
  <si>
    <t>м. Львів, вул. Сихівська, 4</t>
  </si>
  <si>
    <t>Музика Олена Григорівна ФОП</t>
  </si>
  <si>
    <t>м. Луцьк, вул. Лесі Українки, буд. 53</t>
  </si>
  <si>
    <t>Конончук Олександр Ярославович ФОП</t>
  </si>
  <si>
    <t>35600, м.Дубно, вул.Золота, буд.21</t>
  </si>
  <si>
    <t>Прудивус Андрій Ярославович ФОП</t>
  </si>
  <si>
    <t>м. Львів, вул. Ак.Патона,4а, кв.38</t>
  </si>
  <si>
    <t>Олексишин Петро Богданович ФОП</t>
  </si>
  <si>
    <t>м. Стрий, вул. Валова, 8</t>
  </si>
  <si>
    <t>Пилипів Олег Ігорович ФОП</t>
  </si>
  <si>
    <t>82100, Львівська обл., м. Дрогобич, вул. Спортивна, 21</t>
  </si>
  <si>
    <t>Чічінадзе Івліан Ерастович ФОП</t>
  </si>
  <si>
    <t>м. Херсон, вул. Залізнична, 22</t>
  </si>
  <si>
    <t>Пелих Віталій Миколайович ФОП</t>
  </si>
  <si>
    <t>35600, м. Дубно, вул. Млинівська, буд. 2</t>
  </si>
  <si>
    <t>Дзюбак Микола Павлович ФОП</t>
  </si>
  <si>
    <t>м. Хмельницький, вул. Подільська, 85</t>
  </si>
  <si>
    <t>Ніколишин Віталій Михайлович ФОП</t>
  </si>
  <si>
    <t>82100, Львівська обл., м. Дрогобич, вул. Л.Українки, 1</t>
  </si>
  <si>
    <t>Гірський Ігор Ростиславович ФОП</t>
  </si>
  <si>
    <t>м. Луцьк, вул. Богдана Хмельницького, буд. 48</t>
  </si>
  <si>
    <t>Тарасюк Володимир Степанович ФОП</t>
  </si>
  <si>
    <t>м. Володимир-Волинський, вул.Шевченка, 31</t>
  </si>
  <si>
    <t>Луць Тарас Ігорович ФОП</t>
  </si>
  <si>
    <t>Лучечко Роман Іванович ФОП</t>
  </si>
  <si>
    <t>м. Львів, вул. Джерельна, 3Б</t>
  </si>
  <si>
    <t>Волосатов Антон Олександрович ФОП</t>
  </si>
  <si>
    <t>м. Львів, вул. Гніздовського, 2</t>
  </si>
  <si>
    <t>Солов'єнко Надія Олександрівна ФОП</t>
  </si>
  <si>
    <t>м. Олександрія, вул. Козацька, 53</t>
  </si>
  <si>
    <t>Годиш Олег Васильович ФОП</t>
  </si>
  <si>
    <t>Львівська обл., Сокальський р-н, с. Добрячин, вул. Нова, 22</t>
  </si>
  <si>
    <t>Литвиненко Андрій Петрович ФОП</t>
  </si>
  <si>
    <t>м. Сарни, вул. Широка, 16</t>
  </si>
  <si>
    <t>Ткачук Володимир Васильович ФОП</t>
  </si>
  <si>
    <t>33024, м. Рівне, вул. Макарова, буд. 44, кв. 191</t>
  </si>
  <si>
    <t>Бокало Олег Васильович ФОП</t>
  </si>
  <si>
    <t>м. Львів, вул. Морозна 8, кв. 48</t>
  </si>
  <si>
    <t>Марков Роман Юрійович ФОП</t>
  </si>
  <si>
    <t>м. Миколаїв, вул. Дзержинського, буд.107, корп. 2, кв. 33</t>
  </si>
  <si>
    <t>Осінська Тетяна Іванівна ФОП</t>
  </si>
  <si>
    <t>м. Олександрія, вул. Г.Усика, 40/16</t>
  </si>
  <si>
    <t>Елвік</t>
  </si>
  <si>
    <t>м. Дубровиця, вул. Червоного Хреста, 18</t>
  </si>
  <si>
    <t>м. Дубровиця, вул. Миру, 152/3</t>
  </si>
  <si>
    <t>Мобіла</t>
  </si>
  <si>
    <t>м. Дубровиця, вул. Артеменка, 30б/48</t>
  </si>
  <si>
    <t>Автозапчастини</t>
  </si>
  <si>
    <t>м. Чугуїв, вул. Жадановського, 7</t>
  </si>
  <si>
    <t xml:space="preserve">м.Івано-Франківськ, Тисменицький р-н, с.Підпечари, вул.Шевченка 6 </t>
  </si>
  <si>
    <t>Престиж</t>
  </si>
  <si>
    <t>смт. Солотвин, вул. Дутчина, 26</t>
  </si>
  <si>
    <t>ВК меблі</t>
  </si>
  <si>
    <t>м. Галич, вул. Майдан Різдва, 35</t>
  </si>
  <si>
    <t>побутова техніка</t>
  </si>
  <si>
    <t>м. Галич, вул. Майдан Різдва, 37</t>
  </si>
  <si>
    <t>Апельсин</t>
  </si>
  <si>
    <t>45500, Вол. обл., Луцький р-н, с. Зміїнець, вул. Веселкова, буд. 2</t>
  </si>
  <si>
    <t>Гігабайт</t>
  </si>
  <si>
    <t>Україна, м. Охтирка, вул. Михайлівська, 30</t>
  </si>
  <si>
    <t>ТзОВ «Альтернатива 2018»</t>
  </si>
  <si>
    <t>43018, Вол.обл., м. Луцьк, вул. Львівська, буд. 83</t>
  </si>
  <si>
    <t>Магазин “MEBELITA”</t>
  </si>
  <si>
    <t>м. Кузнецовськ, м-н Вараш, б. 30 кв. 71</t>
  </si>
  <si>
    <t>ТЦ “Комфорт”</t>
  </si>
  <si>
    <t>м. Коростень, вул. Красіна, буд 5</t>
  </si>
  <si>
    <t>OPEN-ОКНА-ДВЕРИ-БАЛКОНЫ</t>
  </si>
  <si>
    <t>м. Миколаїв вул. Червоних Майовщиків буд.15-В. кв 80</t>
  </si>
  <si>
    <t>Електрон</t>
  </si>
  <si>
    <t>м.Бурштин вул. Січових Стрільців</t>
  </si>
  <si>
    <t>Меблі +</t>
  </si>
  <si>
    <t>Харківська область, м. Балаклія,  вул.Першого Травня , 17</t>
  </si>
  <si>
    <t>Форсаж</t>
  </si>
  <si>
    <t>м.Лозова  Харківська область, вул.Соборна, 4</t>
  </si>
  <si>
    <t>Магазин «Янтар»</t>
  </si>
  <si>
    <t>М.Бурштин вул.Стуса 9 кв 8</t>
  </si>
  <si>
    <t>ТОВ «СТН Дизайн»</t>
  </si>
  <si>
    <t>м. Київ, вул. Львівська, буд. 22, прим. 12</t>
  </si>
  <si>
    <t>Магазин “VEKTOR”</t>
  </si>
  <si>
    <t>39800,Полтавська обл.,м.Комсомольськ, вул.Конституціі, б.16 кв.2</t>
  </si>
  <si>
    <t>Вікна VEKO” Файні вікна”</t>
  </si>
  <si>
    <t>Україна, м.Решетиливка Полтавськой обл. Вул.Калинова б.39</t>
  </si>
  <si>
    <t>Магазин “МОБІЛІНК”</t>
  </si>
  <si>
    <t>37500, Полтавська обл., м. Лубни, вул. Радянська 27/49 кв. 121</t>
  </si>
  <si>
    <t>Тепла хвиля</t>
  </si>
  <si>
    <t>м.Миргород вул.Комишнянська109</t>
  </si>
  <si>
    <t>Сантехніка</t>
  </si>
  <si>
    <t>м.Самбір, вул..Шухевича,45А</t>
  </si>
  <si>
    <t>Авторизований сервісний центр ТОРГПОСТ</t>
  </si>
  <si>
    <t>м.Київ, вул.Героїв Оборони, буд.10-А, кв.10</t>
  </si>
  <si>
    <t>Василенко Ольга Сергіївна ФОП</t>
  </si>
  <si>
    <t>49000 м. Дніпро, вул. Мандриківська, 134/5</t>
  </si>
  <si>
    <t>АВТОМАРКЕТ</t>
  </si>
  <si>
    <t xml:space="preserve">49040, Дніпропетровська обл., місто Дніпро, ЖИТЛОВИЙ МАСИВ ТОПОЛЯ-2 буд. 40 кв. 63 </t>
  </si>
  <si>
    <t>Акмід</t>
  </si>
  <si>
    <t>м.Золотоноша. Вул.Баха 90В</t>
  </si>
  <si>
    <t>Магазин “МЕБЛІ”</t>
  </si>
  <si>
    <t>37500, Полтавська обл., м. Лубни, вул. Гавсевича буд. 31</t>
  </si>
  <si>
    <t>Рибчинський Роман Едвардович ФОП</t>
  </si>
  <si>
    <t>м.Стрий, вул. Львівська,83/77</t>
  </si>
  <si>
    <t>Тірамосан</t>
  </si>
  <si>
    <t>М.Кропивницький,вул.Попова  11-3, кв.206</t>
  </si>
  <si>
    <t>Магазин Еколь</t>
  </si>
  <si>
    <t>Ужгородський р-н с. Минай вул.. Ужанська 67</t>
  </si>
  <si>
    <t>пр.-т. Свободи</t>
  </si>
  <si>
    <t>Вікна двері</t>
  </si>
  <si>
    <t>м.Золотоноша. Вул. Садовий проїзд 2</t>
  </si>
  <si>
    <t>ТОВ КОМФОРТ ДІМ</t>
  </si>
  <si>
    <t>м. Рівне, вул. Соборна, буд. 2а</t>
  </si>
  <si>
    <t>Текстиль</t>
  </si>
  <si>
    <t>Запорізька обл., м. Мелітополь, вул. Павла Ловецького, буд. 142, кв. 26</t>
  </si>
  <si>
    <t>Пугачова Олена Анатоліївна ФОП</t>
  </si>
  <si>
    <t>09100, Київська обл., м. Біла Церква, вул. Леваневського, буд. 24, кв. 20</t>
  </si>
  <si>
    <t>Комфорт</t>
  </si>
  <si>
    <t>м. Снятин вул.Бажанського, 27</t>
  </si>
  <si>
    <t>вул. Набережна 3</t>
  </si>
  <si>
    <t>ДОКА Сервіс</t>
  </si>
  <si>
    <t>м.Самбір, вул..Шухевича, буд.92, кв.43</t>
  </si>
  <si>
    <t>Дитяча Гінекологія</t>
  </si>
  <si>
    <t>07354, Київська обл., Вишгородський район, село Нові Петрівці, вул. Вишгородська, буд. 83</t>
  </si>
  <si>
    <t>Варнава Сергій Вікторович ФОП</t>
  </si>
  <si>
    <t>м. Вінниця, вул. Фрунзе, б.33, кв. 39</t>
  </si>
  <si>
    <t>Apple iPhone</t>
  </si>
  <si>
    <t>м. Житомир, вул. Зв'язківців, буд. 7, кв. 89</t>
  </si>
  <si>
    <t>БАЛУ</t>
  </si>
  <si>
    <t>Харківська область, м. Балаклія , площа Казмірука 3</t>
  </si>
  <si>
    <t>Двері та Вікна</t>
  </si>
  <si>
    <t>52030, Дніпропетровська обл., смт Кіровське, провулок Польовий, б.7</t>
  </si>
  <si>
    <t>МЕБЛІ</t>
  </si>
  <si>
    <t>Львівська обл..,Самбірський р-н с.Нагірне,вул..Лемківська,буд.7</t>
  </si>
  <si>
    <t>35600, м.Дубно, вул.Грушевського, буд.178, кв. 23</t>
  </si>
  <si>
    <t>Нуга Бест</t>
  </si>
  <si>
    <t>м.Самбір, вул..Братів Бережницьких,буд.14</t>
  </si>
  <si>
    <t>IMOBI STYLE</t>
  </si>
  <si>
    <t>м.Золотоноша. вул. Обухова 38 кв 59</t>
  </si>
  <si>
    <t>Теплий Дім</t>
  </si>
  <si>
    <t>Харківська обл., м. Зміїв, вул. Залізнична 26А</t>
  </si>
  <si>
    <t>м. Пирятин, вул. Січових Стрільців, 132</t>
  </si>
  <si>
    <t>Водолій</t>
  </si>
  <si>
    <t>м. Пирятин, вул. Радянська, 7/10</t>
  </si>
  <si>
    <t>Світ техніки</t>
  </si>
  <si>
    <t>78000, Івано-Франківська обл., м. Тлумач, вул. Макуха, 15</t>
  </si>
  <si>
    <t>м. Купянськ пл. Центральна 23А</t>
  </si>
  <si>
    <t>В.Перспективна,3</t>
  </si>
  <si>
    <t>Goodwin</t>
  </si>
  <si>
    <t>м.Лозова Харківська область, вул. Соборна 15, каб.3</t>
  </si>
  <si>
    <t>Фенікс</t>
  </si>
  <si>
    <t>м. Нова Каховка, вул. Горького 4, кв. 6</t>
  </si>
  <si>
    <t>Мінімум</t>
  </si>
  <si>
    <t>Криворізький р-н. с. Новоганнівка, вул.. Івана Франка,11</t>
  </si>
  <si>
    <t>Теплогарант</t>
  </si>
  <si>
    <t>м. Надвірна вул Кобринської 12/4</t>
  </si>
  <si>
    <t>Аплот</t>
  </si>
  <si>
    <t>м. Ужгород вул. Перемоги 155/51</t>
  </si>
  <si>
    <t>Техносвіт</t>
  </si>
  <si>
    <t>с.Зимне вул. Петрова 12</t>
  </si>
  <si>
    <t>Сенкор</t>
  </si>
  <si>
    <t>м. Ужгород вул. Бачинського 29/3</t>
  </si>
  <si>
    <t>220 Вольт</t>
  </si>
  <si>
    <t>42417, Сумська обл., Краснопільський район, село Запсілля, вул. Берегова</t>
  </si>
  <si>
    <t>вул. 1-а Набережна ріки Стрілки, 22, 3-й поверх</t>
  </si>
  <si>
    <t>Вектор Сервіс</t>
  </si>
  <si>
    <t>50049, м.Кривий Ріг, пр..200-річчя Кривого Рогу, 14/2</t>
  </si>
  <si>
    <t>Гігант</t>
  </si>
  <si>
    <t>Хаківська обл., м. Ізюм, вул. Кап. Орлова, б. 5, кв. 9</t>
  </si>
  <si>
    <t>Технолюкс</t>
  </si>
  <si>
    <t>м.Долина, вул. Б.Хмельницького, 13</t>
  </si>
  <si>
    <t>Богдана Хмельницького, 34</t>
  </si>
  <si>
    <t>Комп'ютерний сервіс</t>
  </si>
  <si>
    <t>м. Нова Каховка, вул. Горького 34-А, кв. 14</t>
  </si>
  <si>
    <t>Меблі Sity</t>
  </si>
  <si>
    <t>Харківська обл., м. Ізюм, вул. Шмідта, 80-Д</t>
  </si>
  <si>
    <t>Вікна від Паши</t>
  </si>
  <si>
    <t>м. Дубровиця, вул. Артеменка, 24, кв.105</t>
  </si>
  <si>
    <t>Добрий господар</t>
  </si>
  <si>
    <t>вул. Белгородська, 27 м. Сарни</t>
  </si>
  <si>
    <t>Мій Комп’ютер</t>
  </si>
  <si>
    <t>Матрац в ліжко і Текстиль</t>
  </si>
  <si>
    <t>м. Тернопіль, вул. Галицька, буд. 34, кв. 1</t>
  </si>
  <si>
    <t>Вікторія</t>
  </si>
  <si>
    <t>м. Лебедин, пл. Соборна, 40А</t>
  </si>
  <si>
    <t>м. Суми, вул. Черепіна, 74-А кв. 86</t>
  </si>
  <si>
    <t>Сучасні вікна</t>
  </si>
  <si>
    <t>м. Коростень, вул. Горького 50в, кв.1</t>
  </si>
  <si>
    <t>Госсон</t>
  </si>
  <si>
    <t>61177, м. Харків, вул.Золочівська, б.26, кв.115</t>
  </si>
  <si>
    <t>New Phone</t>
  </si>
  <si>
    <t>Україна, м. Конотоп 2-й пров.Деповської,18</t>
  </si>
  <si>
    <t>Перезагрузка</t>
  </si>
  <si>
    <t>Україна, м. Охтирка, вул. Менжинського, 7</t>
  </si>
  <si>
    <t>Тимошенко Микола Миколайович ФОП</t>
  </si>
  <si>
    <t>02100, м. Київ, вул. Краківська, буд. 12, кв. 53</t>
  </si>
  <si>
    <t>Мелодія</t>
  </si>
  <si>
    <t>М. Світловодськ, вул. Леніна 59</t>
  </si>
  <si>
    <t>220V</t>
  </si>
  <si>
    <t>Компік</t>
  </si>
  <si>
    <t>Україна, м. Конотоп вул.Панфілова.3,3</t>
  </si>
  <si>
    <t>СВР</t>
  </si>
  <si>
    <t>м.Тернопіль вул.Макаренка 8 кв50</t>
  </si>
  <si>
    <t>вул.Шухевича 5</t>
  </si>
  <si>
    <t>Добрі меблі</t>
  </si>
  <si>
    <t xml:space="preserve">Бульвар Незалежності 4/80 м. Калуш Івано-Франківська обл. </t>
  </si>
  <si>
    <t xml:space="preserve">Метр квадратний </t>
  </si>
  <si>
    <t>м.Першотравенськ,вул.Гагаріна 31-4</t>
  </si>
  <si>
    <t>Вікна</t>
  </si>
  <si>
    <t xml:space="preserve">78431, Івано-Франківська обл., Надвірнянський р-н, с.Пнів, вул.Мозолівка, буд.2 </t>
  </si>
  <si>
    <t>Країна меблів</t>
  </si>
  <si>
    <t>Миколаївська обл м.Вознесенськ вул.Синякова 6</t>
  </si>
  <si>
    <t>Телевізори</t>
  </si>
  <si>
    <t xml:space="preserve">40000, м. Суми, вул. Кірова, 129, кв. 11 </t>
  </si>
  <si>
    <t>МегаДом</t>
  </si>
  <si>
    <t>65104, м. Одеса, вул. Ільфа і Петрова, буд. 19, кв. 141</t>
  </si>
  <si>
    <t>Май Фон</t>
  </si>
  <si>
    <t>С.Стебне, вул.Поповича, 9</t>
  </si>
  <si>
    <t>вул. О.Кошового, 2</t>
  </si>
  <si>
    <t xml:space="preserve">вул. Гоголя, 275  </t>
  </si>
  <si>
    <t>Денді</t>
  </si>
  <si>
    <t>М. Мукачево, вул.. Берегівська, буд. 28б кВ. 26</t>
  </si>
  <si>
    <t>У Дмитровича</t>
  </si>
  <si>
    <t>34400 Рівненська обл. м.Кузнецовськ м-н Будівельників, буд. 2 кв. 125</t>
  </si>
  <si>
    <t>Сервіс-центр АТЛАНТ</t>
  </si>
  <si>
    <t>М.Христинівка , вул.Святотроїцька, буд.З А</t>
  </si>
  <si>
    <t>Бест сістемс</t>
  </si>
  <si>
    <t>58000, м.Чернівці, вул..Б.Хмельницького, 20/2</t>
  </si>
  <si>
    <t>Стоматологія</t>
  </si>
  <si>
    <t>М.Київ, пр..Оболонський 37, прим.225</t>
  </si>
  <si>
    <t>Будівельні матеріали</t>
  </si>
  <si>
    <t>м. Новоукраїнка, вул. Чапаєва, буд 20, кв 44</t>
  </si>
  <si>
    <t>Техніка для дому</t>
  </si>
  <si>
    <t>м. Новоукраїнка, вул. Воровського, 7</t>
  </si>
  <si>
    <t>Sim</t>
  </si>
  <si>
    <t>м. Бердичів, вул. Житомирська, 11</t>
  </si>
  <si>
    <t>ADK</t>
  </si>
  <si>
    <t xml:space="preserve">61082, м.Харків, пр-т Московський ,196 А </t>
  </si>
  <si>
    <t>Портал</t>
  </si>
  <si>
    <t>м. Світловодськ, вул. Героїв України, 60</t>
  </si>
  <si>
    <t>Лінолеум</t>
  </si>
  <si>
    <t>м. Світловодськ, вул. М. Грушевського, 6</t>
  </si>
  <si>
    <t>Мебель по карману</t>
  </si>
  <si>
    <t>м.Енергодар, Молодіжна 6-А</t>
  </si>
  <si>
    <t>Сервіс -центр “Сова”</t>
  </si>
  <si>
    <t>м. Мала Виска, вул. Центральна, 73</t>
  </si>
  <si>
    <t>Аудіо і Відео</t>
  </si>
  <si>
    <t xml:space="preserve"> вул. Дніпропетровська, 4</t>
  </si>
  <si>
    <t>Техноцентр</t>
  </si>
  <si>
    <t>м. Гайворон, вул. Кузнецова, 35</t>
  </si>
  <si>
    <t>м.Гайворон вул Піонерська 32</t>
  </si>
  <si>
    <t>пров. ву. Шевченка 2</t>
  </si>
  <si>
    <t>Стиль меблів</t>
  </si>
  <si>
    <t>м. Кобеляки, вул. Огія, 11</t>
  </si>
  <si>
    <t>ДоміКом</t>
  </si>
  <si>
    <t>м. Гайворон, пров. Молодіжний, 18</t>
  </si>
  <si>
    <t>Мобілочка</t>
  </si>
  <si>
    <t>вул. Баштанської республіки, б. 53 А</t>
  </si>
  <si>
    <t xml:space="preserve">вул. Одеська 123 </t>
  </si>
  <si>
    <t>вул Чубчика 6 г</t>
  </si>
  <si>
    <t>Vodafone</t>
  </si>
  <si>
    <t>вул Стефаника 65а</t>
  </si>
  <si>
    <t>вул. Покровська ,б 60а</t>
  </si>
  <si>
    <t>вул.Львівська 22</t>
  </si>
  <si>
    <t>Максимум</t>
  </si>
  <si>
    <t>м.Гайворон вул Кірова 31 кв 13</t>
  </si>
  <si>
    <t>Мобі ОПТ</t>
  </si>
  <si>
    <t>вул. Героїв Дніпра, буд.37</t>
  </si>
  <si>
    <t>Городок</t>
  </si>
  <si>
    <t>Чернігівська обл. м. Ічня. Провулок Міліцейський 8</t>
  </si>
  <si>
    <t>Бесткомп</t>
  </si>
  <si>
    <t>м. Верхньодніпровськ вул. Дніпровська 39Б</t>
  </si>
  <si>
    <t>NORD</t>
  </si>
  <si>
    <t>Україна, м. Охтирка, вул. Перемоги 8 а</t>
  </si>
  <si>
    <t>Меблі люкс</t>
  </si>
  <si>
    <t>м. Кобеляки вул. Міжколгоспна 4, вул.Комсомольська 1</t>
  </si>
  <si>
    <t>ФОП Ліщук І. М.</t>
  </si>
  <si>
    <t>42200, Сумська область, м. Лебедин, вул. Гастелло, 78, кв.18</t>
  </si>
  <si>
    <t>ФОП Щербіна Ольга Володимирівна</t>
  </si>
  <si>
    <t>Павлоградська</t>
  </si>
  <si>
    <t>ФОП Гвоздьова Д.М</t>
  </si>
  <si>
    <t>Ессенська</t>
  </si>
  <si>
    <t>ФОП Коваленко Олександр Григорович</t>
  </si>
  <si>
    <t>Харківський</t>
  </si>
  <si>
    <t>ФОП Бондаренко Євген Олександрович</t>
  </si>
  <si>
    <t>Гагаріна</t>
  </si>
  <si>
    <t>ФОП Гуменюк Ігор Іванович</t>
  </si>
  <si>
    <t>Франка</t>
  </si>
  <si>
    <t>ФОП гуменюк Лілія Павлівна</t>
  </si>
  <si>
    <t>Мазепи</t>
  </si>
  <si>
    <t>ФОП Остяк Василь Петрович</t>
  </si>
  <si>
    <t>ФОП Компанієць А.М.</t>
  </si>
  <si>
    <t>вул. Героїв Дніпра, 37</t>
  </si>
  <si>
    <t>ФОП Якубенко Сергій Вікторович</t>
  </si>
  <si>
    <t>п-к Гвардайський</t>
  </si>
  <si>
    <t>ФОП Лозинська Марина Вікторівна</t>
  </si>
  <si>
    <t>Шевченка</t>
  </si>
  <si>
    <t>ФОП Опанасенко Анатолій Іванович</t>
  </si>
  <si>
    <t>ФОП Морозов Павло Володимирович</t>
  </si>
  <si>
    <t>Промислова</t>
  </si>
  <si>
    <t>ФОП Юрчук Інна Василівна</t>
  </si>
  <si>
    <t>Шкільна</t>
  </si>
  <si>
    <t>вул. Андрія Мельника 25</t>
  </si>
  <si>
    <t>Гарант</t>
  </si>
  <si>
    <t>Нова б. 8</t>
  </si>
  <si>
    <t>ТЕЛЕСВІТ</t>
  </si>
  <si>
    <t>Перемоги, б. 3</t>
  </si>
  <si>
    <t>Магазин “Компьютери”</t>
  </si>
  <si>
    <t>Рози Люксембург, б. 43</t>
  </si>
  <si>
    <t>Магазин “Сім холод ”</t>
  </si>
  <si>
    <t xml:space="preserve">вул. Центральна садиба, б. 25 а </t>
  </si>
  <si>
    <t>ВІКНА</t>
  </si>
  <si>
    <t xml:space="preserve">Вул.Чернешевського б. 4 </t>
  </si>
  <si>
    <t>Арт Медіа</t>
  </si>
  <si>
    <t>пр. Гагаріна,37</t>
  </si>
  <si>
    <t>Парма+</t>
  </si>
  <si>
    <t>вул. Мельничука 3/1</t>
  </si>
  <si>
    <t>MOBIUS</t>
  </si>
  <si>
    <t>Лукова 26</t>
  </si>
  <si>
    <t>Строй Салон</t>
  </si>
  <si>
    <t>Миколаївська, б. 45</t>
  </si>
  <si>
    <t>Алло</t>
  </si>
  <si>
    <t xml:space="preserve"> Площа свободи 7</t>
  </si>
  <si>
    <t>Мото Світ</t>
  </si>
  <si>
    <t xml:space="preserve">Площа свободи 7 </t>
  </si>
  <si>
    <t xml:space="preserve">вул. Гагаріна 13в </t>
  </si>
  <si>
    <t>Інструмент</t>
  </si>
  <si>
    <t xml:space="preserve">вул.Харчука 2/10  </t>
  </si>
  <si>
    <t>Строй-центр "Дионис"</t>
  </si>
  <si>
    <t>Шевченко,15</t>
  </si>
  <si>
    <t>Ролет № 35</t>
  </si>
  <si>
    <t>Сумська, 5</t>
  </si>
  <si>
    <t>Всесвіт Електроніки</t>
  </si>
  <si>
    <t>вул.Павлоградська,буд.44</t>
  </si>
  <si>
    <t>Інтер’єрна лавка</t>
  </si>
  <si>
    <t>Городнянська</t>
  </si>
  <si>
    <t>Компас</t>
  </si>
  <si>
    <t>вул. Площа свободи 47/1</t>
  </si>
  <si>
    <t>Студія вікон та дверей</t>
  </si>
  <si>
    <t>пров. Кооперативний, 2а, оф.7</t>
  </si>
  <si>
    <t>вул. Павлоградська, буд. 44</t>
  </si>
  <si>
    <t>Павлоградська 44</t>
  </si>
  <si>
    <t>вул. Павлоградська,буд.44</t>
  </si>
  <si>
    <t>вул.Павлоградська, буд. 52/54</t>
  </si>
  <si>
    <t>Спец.Інструмент</t>
  </si>
  <si>
    <t>вул. Павлоградська, буд. 52/54</t>
  </si>
  <si>
    <t>Техномережа F5</t>
  </si>
  <si>
    <t>вул.Першотравенська, 1</t>
  </si>
  <si>
    <t>вул. Садова 19а</t>
  </si>
  <si>
    <t>вул. Бочарова б.60</t>
  </si>
  <si>
    <t>S-TELL</t>
  </si>
  <si>
    <t>вул. Красноармійська 1</t>
  </si>
  <si>
    <t>вул. Жовтнева, 16</t>
  </si>
  <si>
    <t>вул.  Покровська 45</t>
  </si>
  <si>
    <t>вул.,Соборна 14</t>
  </si>
  <si>
    <t>Мобильный Мир+</t>
  </si>
  <si>
    <t>вул. Павлоградська</t>
  </si>
  <si>
    <t>Універмаг</t>
  </si>
  <si>
    <t>вул. Коморова, б. 1А</t>
  </si>
  <si>
    <t>МОБІТЕХ</t>
  </si>
  <si>
    <t>вул. Перемоги буд.60</t>
  </si>
  <si>
    <t>Майстер</t>
  </si>
  <si>
    <t>Вул. Січових Стрільців 36</t>
  </si>
  <si>
    <t>Вікно Тобі</t>
  </si>
  <si>
    <t>вул. Шептицького (біля торгового ринка)</t>
  </si>
  <si>
    <t>Lifecell</t>
  </si>
  <si>
    <t>вул.Міцкевича, буд 16</t>
  </si>
  <si>
    <t>вул. Шкільна 31</t>
  </si>
  <si>
    <t>вул Павлоградська б.36</t>
  </si>
  <si>
    <t>Ярмарка</t>
  </si>
  <si>
    <t>вул. Центральна 2</t>
  </si>
  <si>
    <t>Салон меблів “Комфорт"</t>
  </si>
  <si>
    <t>вул Київська 107 ( ТЦ Фуршет)</t>
  </si>
  <si>
    <t xml:space="preserve">Дім Меблів </t>
  </si>
  <si>
    <t>вул.Запорізька 59а</t>
  </si>
  <si>
    <t>Меблі Руслана</t>
  </si>
  <si>
    <t>вул. Залізнична  115</t>
  </si>
  <si>
    <t>вул. Весняна, б.10</t>
  </si>
  <si>
    <t>вул. Залізнична 115</t>
  </si>
  <si>
    <t>Гермес</t>
  </si>
  <si>
    <t>вул. Крючкова, 23</t>
  </si>
  <si>
    <t>AL-KO</t>
  </si>
  <si>
    <t>Бельведерська, 53</t>
  </si>
  <si>
    <t>Каприз</t>
  </si>
  <si>
    <t>вул. Київська, буд.24</t>
  </si>
  <si>
    <t>ФОП Казьміна Олександра Вікторівна</t>
  </si>
  <si>
    <t>Незалежності 24</t>
  </si>
  <si>
    <t>ФОП Марчук Іван Григорович</t>
  </si>
  <si>
    <t>Ярослава Мудрого, 1</t>
  </si>
  <si>
    <t>ФОП Марчук Василь Ігорович</t>
  </si>
  <si>
    <t xml:space="preserve">Ковжуна ,4 </t>
  </si>
  <si>
    <t>вул.Південий Бульвар 35Б</t>
  </si>
  <si>
    <t>ФОП Фелінгер Юрій Володимирович</t>
  </si>
  <si>
    <t>Покровська,60</t>
  </si>
  <si>
    <t>ФОП Волчкова Юлія Сергіївна</t>
  </si>
  <si>
    <t xml:space="preserve">Соборна 36-А </t>
  </si>
  <si>
    <t>вул. Кошового 2</t>
  </si>
  <si>
    <t>ФОП Тихомирова Наталя Вікторівна</t>
  </si>
  <si>
    <t>Овчаренко,14</t>
  </si>
  <si>
    <t>ФОП Вихристюк Дмитро Миколайович</t>
  </si>
  <si>
    <t>Виконкомівська,70 а</t>
  </si>
  <si>
    <t>ФОП Фоміченко Наталія Анатоліївна</t>
  </si>
  <si>
    <t>В.Перспективна,53</t>
  </si>
  <si>
    <t>ФОП Дунда Інна Василівна</t>
  </si>
  <si>
    <t>Гагаріна, 7</t>
  </si>
  <si>
    <t>ФОП Коваленко Віталій Павлович</t>
  </si>
  <si>
    <t>Калинова 118-Б</t>
  </si>
  <si>
    <t>ФОП Присяжнюк Тетяна Вікторівна</t>
  </si>
  <si>
    <t>Володимирська,96</t>
  </si>
  <si>
    <t>ФОП  Пятківська Людмила Василівна</t>
  </si>
  <si>
    <t>П.Сагайдачного, 2</t>
  </si>
  <si>
    <t>ФОП Іщук Сергій Миколайович</t>
  </si>
  <si>
    <t>Київська,87</t>
  </si>
  <si>
    <t>ФОП Янушкевич В’ячеслав Михайлович</t>
  </si>
  <si>
    <t>пр.Соборний 149</t>
  </si>
  <si>
    <t>ФОП Ярових Костянтин Вікторович</t>
  </si>
  <si>
    <t>Попова 2/3А</t>
  </si>
  <si>
    <t>ФОП Субботіна Наталія Анатоліївна</t>
  </si>
  <si>
    <t>Наукова, 35А/17</t>
  </si>
  <si>
    <t>ФОП Бакай Василь Михайлович</t>
  </si>
  <si>
    <t>Живова,9</t>
  </si>
  <si>
    <t>ФОП Гірний Віктор Миронович</t>
  </si>
  <si>
    <t>Обліски,36</t>
  </si>
  <si>
    <t>ФОП Юзьків Галина Богданівна</t>
  </si>
  <si>
    <t>Грушевського,23</t>
  </si>
  <si>
    <t>ФОП Погонич Любов Юріївна</t>
  </si>
  <si>
    <t>пр-т Незалежності,8</t>
  </si>
  <si>
    <t>ФОП Мельник  Михайло Васильович</t>
  </si>
  <si>
    <t>вул.Грушевського, 30</t>
  </si>
  <si>
    <t>ФОП Бобровник Оксана Леонідівна</t>
  </si>
  <si>
    <t>вул.Святопокровська,1/21</t>
  </si>
  <si>
    <t>ФОП Панасенко Олена Олександрівна</t>
  </si>
  <si>
    <t>вул.Центральна,32</t>
  </si>
  <si>
    <t>Все для дому</t>
  </si>
  <si>
    <t>Комсомольська, б. 53</t>
  </si>
  <si>
    <t>Бензо-Електро-Інструмент Плюс</t>
  </si>
  <si>
    <t>вул. Тичини, 20</t>
  </si>
  <si>
    <t>Техномаркет</t>
  </si>
  <si>
    <t>пл. Ринок, 26, а</t>
  </si>
  <si>
    <t>ГЕЛІОС</t>
  </si>
  <si>
    <t>вул. м-р Ринок,13.</t>
  </si>
  <si>
    <t>Іванка</t>
  </si>
  <si>
    <t>Незалежності, б.42</t>
  </si>
  <si>
    <t>Палітра</t>
  </si>
  <si>
    <t>бульвар Центральний,7</t>
  </si>
  <si>
    <t>МОТОТЕХНІКА</t>
  </si>
  <si>
    <t>вул. Ювілейна, 93</t>
  </si>
  <si>
    <t>вул.Грушевського, 19</t>
  </si>
  <si>
    <t>Меблі Дрогобич</t>
  </si>
  <si>
    <t>вул. Грушевського, 13</t>
  </si>
  <si>
    <t>Київська, 2</t>
  </si>
  <si>
    <t xml:space="preserve">ПП Вульчин </t>
  </si>
  <si>
    <t xml:space="preserve">вул. В.Стуса 15 </t>
  </si>
  <si>
    <t>Хата Ламінату</t>
  </si>
  <si>
    <t>вул. Мазепи 274/112</t>
  </si>
  <si>
    <t>Трамболайн</t>
  </si>
  <si>
    <t>вул. Дегтярівська 21</t>
  </si>
  <si>
    <t>Тепла Оселя</t>
  </si>
  <si>
    <t>вул. Гетманська 20</t>
  </si>
  <si>
    <t>Електро дім</t>
  </si>
  <si>
    <t>вул. Мазепи, 13</t>
  </si>
  <si>
    <t>ЕЛЕКТРОН</t>
  </si>
  <si>
    <t>вул. Січових Стрільців ,1</t>
  </si>
  <si>
    <t>вул Майдан Різдва 7</t>
  </si>
  <si>
    <t xml:space="preserve">вул. С.Стрільців </t>
  </si>
  <si>
    <t>вул. Вознесенська 53</t>
  </si>
  <si>
    <t>Мебельєра</t>
  </si>
  <si>
    <t>вул. Краснодонців 1 (ринок)</t>
  </si>
  <si>
    <t>Медичний центр</t>
  </si>
  <si>
    <t>вул. Марійки Підгірянки, б. 23</t>
  </si>
  <si>
    <t>ФОП Панасюк Віталій Миколайович</t>
  </si>
  <si>
    <t>вул.. Шевченка, 81</t>
  </si>
  <si>
    <t>ФОП Кіторога Георгій Олексійович</t>
  </si>
  <si>
    <t>вул. Титова 23</t>
  </si>
  <si>
    <t>ФОП  Корнєєнков Роман Ігорович</t>
  </si>
  <si>
    <t>Майдан КОНОНЕНКО Ю., буд.1/П.</t>
  </si>
  <si>
    <t>ФОП Іванов Валерій Васильович</t>
  </si>
  <si>
    <t>вул. Грушевського, 36</t>
  </si>
  <si>
    <t>ФОП Кошлатий Юрій Леонідович</t>
  </si>
  <si>
    <t>пл. Петрушевича, 3</t>
  </si>
  <si>
    <t>ФОП Тимчишин Іван Михайлович</t>
  </si>
  <si>
    <t>вул.Пушкіна, 4/2</t>
  </si>
  <si>
    <t>ФОП Шевцов Юрій Григорович</t>
  </si>
  <si>
    <t>вул. Українська 8</t>
  </si>
  <si>
    <t>ФОП Грицак Богдан Богданович</t>
  </si>
  <si>
    <t>вул. Чорновола, буд. 21</t>
  </si>
  <si>
    <t>ФОП Вініченко Віталій Станіславович</t>
  </si>
  <si>
    <t xml:space="preserve">вул. Різдвяна, буд. 21 </t>
  </si>
  <si>
    <t>ФОП Гутак Валерій Васильович</t>
  </si>
  <si>
    <t>вул.Д.Галицького,38</t>
  </si>
  <si>
    <t>ФОП Яремко Віталій Володимирович</t>
  </si>
  <si>
    <t>вул. Уляни Кравченко, буд 11, кв14</t>
  </si>
  <si>
    <t>ФОП Бабич Олександ Анатолійович</t>
  </si>
  <si>
    <t>вул. Москоленка,16</t>
  </si>
  <si>
    <t>ФОП Перехрест Юлія Сергіївна</t>
  </si>
  <si>
    <t>вул. Центральна 54</t>
  </si>
  <si>
    <t>ФОП Безверхий Олександр Вікторович</t>
  </si>
  <si>
    <t>вул. Братиславська, буд. 50, ет.3, оф.306-307</t>
  </si>
  <si>
    <t>ФОП Керницький Мирослав Вікторович</t>
  </si>
  <si>
    <t>вул..Б.Хмельницького, 10А</t>
  </si>
  <si>
    <t>ФОП Корч Олександр Євстахійович</t>
  </si>
  <si>
    <t>вул.Котляревського,5</t>
  </si>
  <si>
    <t>ФОП Вірченко Роман Миколайович</t>
  </si>
  <si>
    <t>вул. Ст. Халтуріна буд. 8 кв 30</t>
  </si>
  <si>
    <t>ФОП Швець Марія Олександрівна</t>
  </si>
  <si>
    <t>вул. С. Москаленка 16</t>
  </si>
  <si>
    <t>ФОП Гненний Олександр Володимирович</t>
  </si>
  <si>
    <t>вул. Замостянська 51, оф.1</t>
  </si>
  <si>
    <t>вул. Немирівське шосе,21</t>
  </si>
  <si>
    <t>вул. Пирогова, 112а</t>
  </si>
  <si>
    <t>ФОП Кисляк Віталій Олегович</t>
  </si>
  <si>
    <t>вул. Садова, 19 а</t>
  </si>
  <si>
    <t>ФОП Лайтер Юлія Андріївна</t>
  </si>
  <si>
    <t>вул. Незалежності,43</t>
  </si>
  <si>
    <t>ФОП Кузнєцова Тетяна Леонідівна</t>
  </si>
  <si>
    <t>вул. Дружби 40</t>
  </si>
  <si>
    <t>ФОП Фицик Тетяна Володимирівна</t>
  </si>
  <si>
    <t>вул. Січових Стрільців, 2</t>
  </si>
  <si>
    <t>ФОП Іващук Григорій Трохимович</t>
  </si>
  <si>
    <t>вул. Ст.Бандери 7</t>
  </si>
  <si>
    <t>ФОП Герцевич Назар Олегович</t>
  </si>
  <si>
    <t>вул. Сірика, будинок 1А</t>
  </si>
  <si>
    <t>ФОП Осинська Ілона Іванівна</t>
  </si>
  <si>
    <t>пр-т. Соборний 122А</t>
  </si>
  <si>
    <t>ФОП Матвієнко Світлана Іванівна</t>
  </si>
  <si>
    <t>вул. 8 Березня 13в</t>
  </si>
  <si>
    <t>ФОП Мельник Анна Сергіївна</t>
  </si>
  <si>
    <t>вул. Зелена 2 б</t>
  </si>
  <si>
    <t>ФОП Сидорівський Василь Миколайович</t>
  </si>
  <si>
    <t>вул.Соборна, 6</t>
  </si>
  <si>
    <t>ВМ-Техніка</t>
  </si>
  <si>
    <t>пров. Столярний, 2В</t>
  </si>
  <si>
    <t>вул. В. Брезденюка (Радянська), 15</t>
  </si>
  <si>
    <t>ФОП Рудоман Марія Михайлівна</t>
  </si>
  <si>
    <t>пр. Григорівського десанту 34/1</t>
  </si>
  <si>
    <t>ТЦ “ГАЛИЧИНА”</t>
  </si>
  <si>
    <t>вул. Ст. Бандери 7</t>
  </si>
  <si>
    <t>ФОП Некрасов Богдан Аркадійович</t>
  </si>
  <si>
    <t xml:space="preserve">вул.Сумська 5  </t>
  </si>
  <si>
    <t>вул. Соборна 63/1</t>
  </si>
  <si>
    <t>РС Ноутбуки</t>
  </si>
  <si>
    <t xml:space="preserve">Вул. Шевченка 59А </t>
  </si>
  <si>
    <t>SIVS</t>
  </si>
  <si>
    <t>Бериславське шосе, 6А</t>
  </si>
  <si>
    <t>вул. Українська 8/Гетьманська22</t>
  </si>
  <si>
    <t>Автозапчастини Іномарочка</t>
  </si>
  <si>
    <t xml:space="preserve">вул. Бабеля, б. 9  </t>
  </si>
  <si>
    <t>ФОП Сак Віктор Федорович</t>
  </si>
  <si>
    <t>вул. Шевченка, 8</t>
  </si>
  <si>
    <t>ФОП Купчак Марія Степанівна</t>
  </si>
  <si>
    <t>вул. 1-го травня, буд. 8, кв. 3</t>
  </si>
  <si>
    <t>Вікносвіт</t>
  </si>
  <si>
    <t>вул. Дж. Дудаєва 13</t>
  </si>
  <si>
    <t>Еліт-сервіс</t>
  </si>
  <si>
    <t>вул. Горького, буд 18-а</t>
  </si>
  <si>
    <t>Матриця</t>
  </si>
  <si>
    <t>вул.Шевченка, 9</t>
  </si>
  <si>
    <t>ФОП Ганущак Марія Юріївна</t>
  </si>
  <si>
    <t>вул. Л. Українки,22</t>
  </si>
  <si>
    <t>ФОП Калугіна Галина Євгенівна</t>
  </si>
  <si>
    <t>вул. Сихівська,18</t>
  </si>
  <si>
    <t>ФОП Майдан Наталія Борисівна</t>
  </si>
  <si>
    <t>Військове містечко 12, буд. 107, кв.23</t>
  </si>
  <si>
    <t>Грін вайт</t>
  </si>
  <si>
    <t>вул. Незалежності,82</t>
  </si>
  <si>
    <t>ФОП Селезньов Сергій Сергійович</t>
  </si>
  <si>
    <t xml:space="preserve"> вул. Пархоменко 40 </t>
  </si>
  <si>
    <t>Котли на дровах</t>
  </si>
  <si>
    <t>вул. ГЕТЬМАНА П.ДОРОШЕНКА, буд 28, кв. 77</t>
  </si>
  <si>
    <t>ФОП Блюммер Ганна Василівна</t>
  </si>
  <si>
    <t>вул.Кримська б/н</t>
  </si>
  <si>
    <t>MiMoby</t>
  </si>
  <si>
    <t>вул. Полтавська, 1</t>
  </si>
  <si>
    <t>Меблевий Бум</t>
  </si>
  <si>
    <t>вул.Зубрівська,27</t>
  </si>
  <si>
    <t>Еверест</t>
  </si>
  <si>
    <t>вул. Ст.Бандери 2</t>
  </si>
  <si>
    <t>Євровікна</t>
  </si>
  <si>
    <t xml:space="preserve">вул. Шевченка, б.3 </t>
  </si>
  <si>
    <t>ФОП Грицюк Василь Васильович</t>
  </si>
  <si>
    <t>вул. Чоновола, 4</t>
  </si>
  <si>
    <t>«HEAT HOUSE»</t>
  </si>
  <si>
    <t>вул.. Холодногірська, буд. 7</t>
  </si>
  <si>
    <t>Двері Титан</t>
  </si>
  <si>
    <t>вул. Іл. Куліка 131</t>
  </si>
  <si>
    <t>Будсервіс</t>
  </si>
  <si>
    <t>пров. Польовий,2</t>
  </si>
  <si>
    <t>ФОП Чорнобай Олександр Михайлович</t>
  </si>
  <si>
    <t>вул. Я. Мудрого,2</t>
  </si>
  <si>
    <t>МангоТур</t>
  </si>
  <si>
    <t>пл. Привокзальна, 6</t>
  </si>
  <si>
    <t>TRAVEL STAR</t>
  </si>
  <si>
    <t>вул. Червона 20-Д</t>
  </si>
  <si>
    <t>“офіс № 10”</t>
  </si>
  <si>
    <t>вул.12 Квітня, буд 20, офіс № 1</t>
  </si>
  <si>
    <t>Туристичне агентство «Поїхали з нами»</t>
  </si>
  <si>
    <t xml:space="preserve">вул. Пашутінська 48/82 </t>
  </si>
  <si>
    <t>Магазин "Комфорт"</t>
  </si>
  <si>
    <t>вул. Д. Галицького 19</t>
  </si>
  <si>
    <t>MOBItel</t>
  </si>
  <si>
    <t>вул. Калинівська 13-А</t>
  </si>
  <si>
    <t>Магазин "Антураж"</t>
  </si>
  <si>
    <t>вул. Шевченка, 160</t>
  </si>
  <si>
    <t>ФОП Недоступ Лілія Миколаївна</t>
  </si>
  <si>
    <t>Бульвар Миру 7-9</t>
  </si>
  <si>
    <t>ФОП Михайлов Олександр Вікторович</t>
  </si>
  <si>
    <t>вул. Привокзальна  2-Б</t>
  </si>
  <si>
    <t>Магазин «Гранд»</t>
  </si>
  <si>
    <t>вул. Леваневського, 130 в</t>
  </si>
  <si>
    <t>ФОП Теницька Неля Панасівна</t>
  </si>
  <si>
    <t>вул. Засумська буд 14</t>
  </si>
  <si>
    <t>ФОП Гладких Катерина Дмитрівна</t>
  </si>
  <si>
    <t>вул. Шахтобудівників 4</t>
  </si>
  <si>
    <t>Магазин «Два вікна»</t>
  </si>
  <si>
    <t xml:space="preserve">вул. Пушкіна, 53 </t>
  </si>
  <si>
    <t>ФОП  Лосюк Сергій Петрович</t>
  </si>
  <si>
    <t>вул..Пекарська,7</t>
  </si>
  <si>
    <t>Green Sofa</t>
  </si>
  <si>
    <t>вул. Ак. Корольова 15</t>
  </si>
  <si>
    <t>Магазин “Велосипеди та велозапчастини”</t>
  </si>
  <si>
    <t>вул. Центральна 26</t>
  </si>
  <si>
    <t>http://greenbud.kiev.ua/</t>
  </si>
  <si>
    <t>вул. Кримського, б. 4а</t>
  </si>
  <si>
    <t>Modulonline</t>
  </si>
  <si>
    <t>вул. Середньофонтанська 12а</t>
  </si>
  <si>
    <t>Техно Дім</t>
  </si>
  <si>
    <t>вул..Валова,19</t>
  </si>
  <si>
    <t>ФОП Нагула Станіслав Сергійович</t>
  </si>
  <si>
    <t>вул. Шевченка 21</t>
  </si>
  <si>
    <t>ФОП Черненко Надія Володимирівна</t>
  </si>
  <si>
    <t>вул. Шевченка 25</t>
  </si>
  <si>
    <t>Магазин "Здоровий сон"</t>
  </si>
  <si>
    <t xml:space="preserve">вул. Соборна, буд. 7 </t>
  </si>
  <si>
    <t>SatMobiCom</t>
  </si>
  <si>
    <t xml:space="preserve"> вул.24 Серпня,10</t>
  </si>
  <si>
    <t>ФОП Богайчук Сергій Юрійович</t>
  </si>
  <si>
    <t>вул..Чорновола,2</t>
  </si>
  <si>
    <t>ФОП Яворський Юрій Бориславович</t>
  </si>
  <si>
    <t>вул.Одеська 33 кв. 26</t>
  </si>
  <si>
    <t>Ваш Сантехнік</t>
  </si>
  <si>
    <t>вул. Лесі Українки, буд. 10</t>
  </si>
  <si>
    <t>ФОП Лебідь Микола Миколайович</t>
  </si>
  <si>
    <t>пер. Гудимівський буд 18</t>
  </si>
  <si>
    <t>Технікалюкс</t>
  </si>
  <si>
    <t>Новація</t>
  </si>
  <si>
    <t>вул.Соборна №8</t>
  </si>
  <si>
    <t>Світеп</t>
  </si>
  <si>
    <t>вул. Центральна 49</t>
  </si>
  <si>
    <t>Елітпласт</t>
  </si>
  <si>
    <t>вул. Бандери,13</t>
  </si>
  <si>
    <t>СТОМАТОЛОГІЯ Н+</t>
  </si>
  <si>
    <t>Княгині Ольги, буд. 3-Б</t>
  </si>
  <si>
    <t>пр. Шевченка,28</t>
  </si>
  <si>
    <t>Технікс</t>
  </si>
  <si>
    <t>пл. Ринок,4</t>
  </si>
  <si>
    <t xml:space="preserve">вул. Київська, буд. 37 </t>
  </si>
  <si>
    <t>Comfort</t>
  </si>
  <si>
    <t>вул. Шкільна 30а/8</t>
  </si>
  <si>
    <t>ФОП Рябошапка М.В.</t>
  </si>
  <si>
    <t>вул. 60 Років Жовтня 52</t>
  </si>
  <si>
    <t>ФОП Андрущенко Олександр Миколайович</t>
  </si>
  <si>
    <t>вул. Обсерваторна буд.10</t>
  </si>
  <si>
    <t>Автомотозапчастини</t>
  </si>
  <si>
    <t>вул.Кн. Василька 104А</t>
  </si>
  <si>
    <t xml:space="preserve">Юридичні послуги </t>
  </si>
  <si>
    <t xml:space="preserve"> пр..Соборності 7 а</t>
  </si>
  <si>
    <t>Є техніка</t>
  </si>
  <si>
    <t>Марійки Підгірянки, буд. 25, кв. 12</t>
  </si>
  <si>
    <t>Конкорд-Кременчук</t>
  </si>
  <si>
    <t>вул. Щорса, буд. 68, кв. 1</t>
  </si>
  <si>
    <t>ФОП Чепурін О.А.</t>
  </si>
  <si>
    <t>вул. Обсерваторна буд.10, кв .23</t>
  </si>
  <si>
    <t>ФЕРУМ «Feroom»</t>
  </si>
  <si>
    <t>вул. Івасюка, б. 11</t>
  </si>
  <si>
    <t>ФОП Зінич Василь Олексійович</t>
  </si>
  <si>
    <t>16 липня 68 Б</t>
  </si>
  <si>
    <t>ВЕЛКАМ</t>
  </si>
  <si>
    <t>вул.  Сковороди</t>
  </si>
  <si>
    <t>ФОП Сліпченко Василь Іванович</t>
  </si>
  <si>
    <t>вул.Соборна 2</t>
  </si>
  <si>
    <t>Магазин Єліткерам</t>
  </si>
  <si>
    <t>вул..Конторська, б. 6</t>
  </si>
  <si>
    <t>ФОП Мотрич Орест Ярославович</t>
  </si>
  <si>
    <t>вул. Ребета, 6б</t>
  </si>
  <si>
    <t>Меблі з Голандії</t>
  </si>
  <si>
    <t>вул. Багряного,4</t>
  </si>
  <si>
    <t>ФОП Загайко Володимир Іванович</t>
  </si>
  <si>
    <t>МОТО ЗАПЧАСТИНИ</t>
  </si>
  <si>
    <t>вул С.Бандери ,30</t>
  </si>
  <si>
    <t>ФОП Майборода Микола Юрійович</t>
  </si>
  <si>
    <t>вул. Павла Тичини,7</t>
  </si>
  <si>
    <t>Bawaria</t>
  </si>
  <si>
    <t>вул. Дністровська, 26 ТЦ «Пасаж»</t>
  </si>
  <si>
    <t>ФОП Марголенко Юрій Миколайович</t>
  </si>
  <si>
    <t>вул. Б.Хмельницького</t>
  </si>
  <si>
    <t>Samsung</t>
  </si>
  <si>
    <t>вул. Героїв Майдану 1а</t>
  </si>
  <si>
    <t>ФОП Гагалюк Лілія Володимирівна</t>
  </si>
  <si>
    <t>вул.. Щирецька,36</t>
  </si>
  <si>
    <t>ФОП Яковенко Віктор Олексійович</t>
  </si>
  <si>
    <t>вул., Ігоря Сердюка 47</t>
  </si>
  <si>
    <t>Магазин-сервіс Альтернатива</t>
  </si>
  <si>
    <t>вул..Вовчинецька 192 Б</t>
  </si>
  <si>
    <t>Меблі Інтерєр</t>
  </si>
  <si>
    <t>вул. Народна,5.</t>
  </si>
  <si>
    <t>Євростар</t>
  </si>
  <si>
    <t>вул.Вайсера,28</t>
  </si>
  <si>
    <t xml:space="preserve">вул.Вайсера Ринок”Кооператор”кіоск 7.8.9 </t>
  </si>
  <si>
    <t xml:space="preserve">вул Проскурівського Підпілля, 16 </t>
  </si>
  <si>
    <t>«Світ Зварювання FORSAGE»</t>
  </si>
  <si>
    <t>вул.. Кукурудзяна, 1 ринок «Торпедо», пав.№39</t>
  </si>
  <si>
    <t>вул.. Довженка, 29Г</t>
  </si>
  <si>
    <t>вул. Садова, 70/10, пав. №84</t>
  </si>
  <si>
    <t>ФОП Бурмістров Микита Васильович</t>
  </si>
  <si>
    <t>с.Братське,37</t>
  </si>
  <si>
    <t>TECHNOSELL</t>
  </si>
  <si>
    <t>вул. Героїв Праці,14 ( ТРЦ Джокер)</t>
  </si>
  <si>
    <t>вул. Пушкінська 50/52</t>
  </si>
  <si>
    <t>ФОП Грушко Сергій Володимирович</t>
  </si>
  <si>
    <t>вул. Русанівська Набережна, буд.20</t>
  </si>
  <si>
    <t xml:space="preserve">«MY. DEVICES» </t>
  </si>
  <si>
    <t>вул. Небесної сотні, 20</t>
  </si>
  <si>
    <t>ФОП Апончук Марія Василівна</t>
  </si>
  <si>
    <t>вул. Маковея 66</t>
  </si>
  <si>
    <t>ПП "Сікрет СПА"</t>
  </si>
  <si>
    <t>пр.Малковського 91а,50</t>
  </si>
  <si>
    <t>ТМ “ВікноПлюс”</t>
  </si>
  <si>
    <t>вул. С.Бандери 34,кв.145</t>
  </si>
  <si>
    <t>ФОП Іщенко Сергій Олександрович</t>
  </si>
  <si>
    <t>провулок  Кузнечний 8</t>
  </si>
  <si>
    <t>Фрометовский узв., 24</t>
  </si>
  <si>
    <t>Изюмская,5а</t>
  </si>
  <si>
    <t>ФОП Паланичка Віталій Іванович</t>
  </si>
  <si>
    <t>вул.50років Жовтня 7 кв.1</t>
  </si>
  <si>
    <t>“Мотопарк”</t>
  </si>
  <si>
    <t>вул. Добролюбова 25</t>
  </si>
  <si>
    <t>ВЕСТ</t>
  </si>
  <si>
    <t>вул.Шевченка , 32</t>
  </si>
  <si>
    <t>ФОП Синєщочкіна Людмила Вікторівна</t>
  </si>
  <si>
    <t>вул, Героїв України буд.5</t>
  </si>
  <si>
    <t>ТОВ "Приємна Стоматологія"</t>
  </si>
  <si>
    <t>вул, Лагерна 46/48</t>
  </si>
  <si>
    <t>ФОП Дуденко Олена Михайлівна</t>
  </si>
  <si>
    <t>вул.Овчаренко 4а</t>
  </si>
  <si>
    <t>Viknaroff</t>
  </si>
  <si>
    <t>Грушевського 35</t>
  </si>
  <si>
    <t xml:space="preserve">вул. Незалежності, 16 </t>
  </si>
  <si>
    <t xml:space="preserve">вул. Тимофієва, 4 </t>
  </si>
  <si>
    <t>вул. Ватутіна, б. 30</t>
  </si>
  <si>
    <t xml:space="preserve">вул. І.Зріні </t>
  </si>
  <si>
    <t>ФОП ПОПОВ</t>
  </si>
  <si>
    <t>Саксаганського</t>
  </si>
  <si>
    <t>Sturm</t>
  </si>
  <si>
    <t>вул. Новий базар 18</t>
  </si>
  <si>
    <t>ТОВ "Технікс Сейлс"</t>
  </si>
  <si>
    <t>вул. Євгена Коновальця, б.31</t>
  </si>
  <si>
    <t>ФОП Микитин Степан Михайлович</t>
  </si>
  <si>
    <t>вул..Обліски, 115</t>
  </si>
  <si>
    <t>ФОП Перфілов Володимир Геннадійович</t>
  </si>
  <si>
    <t xml:space="preserve">Привокзальная 10 </t>
  </si>
  <si>
    <t>Мото Вело</t>
  </si>
  <si>
    <t>вул. Магістральна 183</t>
  </si>
  <si>
    <t>ФОП Сапожнікова Наталія Валеріївна</t>
  </si>
  <si>
    <t>вул.Суворова 6а</t>
  </si>
  <si>
    <t>ФОП  Андрецуляк Василь Петрович</t>
  </si>
  <si>
    <t>вул. Незалежності, 40б/1</t>
  </si>
  <si>
    <t>«Велосипеди «Круті Педалі»</t>
  </si>
  <si>
    <t>вул. Нижньо Холодногорська, буд. 45</t>
  </si>
  <si>
    <t xml:space="preserve">ФОП Хомякова Тетяна Анатоліївна </t>
  </si>
  <si>
    <t>вул. Одеська 123</t>
  </si>
  <si>
    <t xml:space="preserve">Ваша Техніка </t>
  </si>
  <si>
    <t>вул, Шевченка 1</t>
  </si>
  <si>
    <t>«Вітал Буд»</t>
  </si>
  <si>
    <t>вул.Шкільна, 11А</t>
  </si>
  <si>
    <t xml:space="preserve">«Скорбота» </t>
  </si>
  <si>
    <t xml:space="preserve">Вічевий м-н, 2 </t>
  </si>
  <si>
    <t>ЧІП</t>
  </si>
  <si>
    <t>вул..Подільська,78</t>
  </si>
  <si>
    <t>ФОП Креховецький Володимир Романович</t>
  </si>
  <si>
    <t>вул. Обліски, 36</t>
  </si>
  <si>
    <t>«МЕГА ПЛЮС»</t>
  </si>
  <si>
    <t>вул.Коновальця 100</t>
  </si>
  <si>
    <t>Дніпро М</t>
  </si>
  <si>
    <t>вул, Дніпровська 9</t>
  </si>
  <si>
    <t>ФОП Роговик Андрій Миколайович</t>
  </si>
  <si>
    <t>вул. Шкільна 1</t>
  </si>
  <si>
    <t>ФОП Будняшевська Лілія Петрівна</t>
  </si>
  <si>
    <t>вул. Генера М.Тарнавського, 2, 41</t>
  </si>
  <si>
    <t>ФОП Лисенко Світлана Іванівна</t>
  </si>
  <si>
    <t>вул.Ватутіна (Євгена Коновальця), 17</t>
  </si>
  <si>
    <t>Магазин “Особняк”</t>
  </si>
  <si>
    <t>вул. Лісового,5</t>
  </si>
  <si>
    <t>ФОП Кібець Наталія Миколаївна</t>
  </si>
  <si>
    <t xml:space="preserve"> вул.Успенсько-Троїцька, 72/1</t>
  </si>
  <si>
    <t>Магазин “Господар”</t>
  </si>
  <si>
    <t>вул. Свободи, 6</t>
  </si>
  <si>
    <t>Магазин “Нова”</t>
  </si>
  <si>
    <t>вул. Б.Хмельницького, 28</t>
  </si>
  <si>
    <t>Будівельно- господарчі товари</t>
  </si>
  <si>
    <t>вул.Успенсько-Троїцька, 72/1</t>
  </si>
  <si>
    <t>ТОВ "ТОРГОВИЙ БУДИНОК "НАДІЯ"</t>
  </si>
  <si>
    <t>вул. КРУПСЬКОЇ, буд.15-А</t>
  </si>
  <si>
    <t>Вікна Steko</t>
  </si>
  <si>
    <t>вул. Пролетарська, б. 6/22</t>
  </si>
  <si>
    <t>SТ-МEBEL</t>
  </si>
  <si>
    <t>вул. Героїв Праці,7 ( ТРЦ КАРАВАН )</t>
  </si>
  <si>
    <t xml:space="preserve">ТОВ «СВІТ ІНСТРУМЕНТІВ 2009» </t>
  </si>
  <si>
    <t>вул. Першотравнева 44</t>
  </si>
  <si>
    <t>ФОП Страхов Іван Михайлович</t>
  </si>
  <si>
    <t>вул.Франка 4А</t>
  </si>
  <si>
    <t>ФОП Жук Мирослава Сергіївна</t>
  </si>
  <si>
    <t>проспект Миру 13 кв. 4</t>
  </si>
  <si>
    <t>ТОВ "СТРОЙКОМ"</t>
  </si>
  <si>
    <t>проспект Науки 66</t>
  </si>
  <si>
    <t>«ЕЛІТ СТАЙЛ»</t>
  </si>
  <si>
    <t>вул. Дудаєва 8 каб.5</t>
  </si>
  <si>
    <t>«БУМ»</t>
  </si>
  <si>
    <t>вул. Палія б.26 Б</t>
  </si>
  <si>
    <t>«Юлія»</t>
  </si>
  <si>
    <t>вул. Грушевського, 32</t>
  </si>
  <si>
    <t>«МОБІ СТАЙЛ»</t>
  </si>
  <si>
    <t>вул. Івана Мазепи, буд. 45/4</t>
  </si>
  <si>
    <t>ФОП Курбанов Микола Базарович</t>
  </si>
  <si>
    <t>вул. Центральна 55/57</t>
  </si>
  <si>
    <t>ТАК техніка</t>
  </si>
  <si>
    <t>Площа Волі, 1</t>
  </si>
  <si>
    <t>ФОП Чорній Назар Васильович</t>
  </si>
  <si>
    <t>Вул.Івана Франка 3а</t>
  </si>
  <si>
    <t>Рожевий Фламінго</t>
  </si>
  <si>
    <t xml:space="preserve">вул. Грушевського, 53 </t>
  </si>
  <si>
    <t>Поїхали з нами</t>
  </si>
  <si>
    <t>вул. Дворцова, 16/7</t>
  </si>
  <si>
    <t>вул. Київська 166/6</t>
  </si>
  <si>
    <t>Термодім</t>
  </si>
  <si>
    <t>вул. Яновського, 102</t>
  </si>
  <si>
    <t>вул. Яновського 102</t>
  </si>
  <si>
    <t>Sim 1</t>
  </si>
  <si>
    <t>вул. Європейська, 26</t>
  </si>
  <si>
    <t>ФОП Мукоїд Максим Станіславович</t>
  </si>
  <si>
    <t>вул. Базарна 43 б</t>
  </si>
  <si>
    <t>ФОП Кравців Юрій Ілліч</t>
  </si>
  <si>
    <t>вул. Винниченка, 48</t>
  </si>
  <si>
    <t>Мойдодыр</t>
  </si>
  <si>
    <t>вул. Добролюбова, 15</t>
  </si>
  <si>
    <t>Сучасне домашнє господарство</t>
  </si>
  <si>
    <t>вул. Першотравнева, 22</t>
  </si>
  <si>
    <t>ФОП Гурко Олександр Георгійович</t>
  </si>
  <si>
    <t>вул. Центральна ,буд 26</t>
  </si>
  <si>
    <t>ДОКТОР МІЛА</t>
  </si>
  <si>
    <t>вул. Новокузнецька, буд. 10</t>
  </si>
  <si>
    <t>ФОП Захарова Марина Сергіївна</t>
  </si>
  <si>
    <t>вул. Театральна, буд. 42, м-н «Арсенал»</t>
  </si>
  <si>
    <t>вул. Портова, буд. 1А</t>
  </si>
  <si>
    <t>вул. Першопрохідців, буд.5</t>
  </si>
  <si>
    <t>ФОП Ковальова Любов Євгеніївна</t>
  </si>
  <si>
    <t>вул. Ярмаркова, буд. 13 м-н «Мегаполіс меблів»</t>
  </si>
  <si>
    <t>Steko вікна</t>
  </si>
  <si>
    <t>вул. Горького буд. 164</t>
  </si>
  <si>
    <t>вул..Кирпоноса буд 26</t>
  </si>
  <si>
    <t>вул. Коноваленко,2</t>
  </si>
  <si>
    <t>Сімка</t>
  </si>
  <si>
    <t>вул. Незалежності, 31</t>
  </si>
  <si>
    <t>ФОП Носова Алла Володимирівна</t>
  </si>
  <si>
    <t>вул. Першопрохідців, буд. 5</t>
  </si>
  <si>
    <t>ФОП Надточій Вікторія Петрівна</t>
  </si>
  <si>
    <t>ФОП Штиба Лілія Володимирівна</t>
  </si>
  <si>
    <t xml:space="preserve">вул. Театральна, буд. 42, м-н «Арсенал»; </t>
  </si>
  <si>
    <t>вул. Портова,  буд. 1-А</t>
  </si>
  <si>
    <t>ФОП Остапенко Інна Володимирівна</t>
  </si>
  <si>
    <t>вул. Ярмаркова, буд. 13, м-н «Мегаполіс меблів»</t>
  </si>
  <si>
    <t>Автомир</t>
  </si>
  <si>
    <t>вул. Островського, 212</t>
  </si>
  <si>
    <t>Теплокрам</t>
  </si>
  <si>
    <t>вул. Галицька, 105</t>
  </si>
  <si>
    <t>вул. С.Петлюри, 7б</t>
  </si>
  <si>
    <t>вул. Академіка Лазаренка, 6Б</t>
  </si>
  <si>
    <t xml:space="preserve">вул. 22 Січня, 108 </t>
  </si>
  <si>
    <t>Боб-Сталь</t>
  </si>
  <si>
    <t>вул. Вокзальна 2В</t>
  </si>
  <si>
    <t>ФОП Бакай Іван Леонідович</t>
  </si>
  <si>
    <t>ФОП Нетребко Олександр Васильович</t>
  </si>
  <si>
    <t>площа Перемоги, 2</t>
  </si>
  <si>
    <t xml:space="preserve">ФОП Данч Віталій Рудольфович  </t>
  </si>
  <si>
    <t>вул. Шевченка, 89/1</t>
  </si>
  <si>
    <t>Золотий дуб</t>
  </si>
  <si>
    <t>вул. Ст.Бандери, 7</t>
  </si>
  <si>
    <t>ФОП Піминов Сергій Миколайович</t>
  </si>
  <si>
    <t>вул. Белінського ,19 (Центральний ринок)</t>
  </si>
  <si>
    <t xml:space="preserve">ФОП Бойчук Іван Ярославович  </t>
  </si>
  <si>
    <t>вул. Винниченка, 48/3</t>
  </si>
  <si>
    <t>ТЕХНОСВІТ</t>
  </si>
  <si>
    <t>вул. Шептицького,  буд.18</t>
  </si>
  <si>
    <t>Vicnaroff</t>
  </si>
  <si>
    <t xml:space="preserve">Пр.-т Л.Українки,1 </t>
  </si>
  <si>
    <t>ФОП КАШУБА ІГОР ВОЛОДИМИРОВИЧ</t>
  </si>
  <si>
    <t>вул. Калуська 64</t>
  </si>
  <si>
    <t>ФОП Челишев Дмитро Анатолійович</t>
  </si>
  <si>
    <t>вул. Бочарова, б.62</t>
  </si>
  <si>
    <t>ФОП  Іванов Леонід Олексійович</t>
  </si>
  <si>
    <t>вул. Залізнична, 8В</t>
  </si>
  <si>
    <t>Вікно Лідер</t>
  </si>
  <si>
    <t>Панорама</t>
  </si>
  <si>
    <t>вул. Грушевського, 44-а</t>
  </si>
  <si>
    <t>ФОП Виноградова  Олена Семенівна</t>
  </si>
  <si>
    <t>ФОП РУБАС АНДРІЙ ГРИГОРОВИЧ</t>
  </si>
  <si>
    <t xml:space="preserve">вул. Заводська 9 </t>
  </si>
  <si>
    <t>ФОП Переверза Тетяна Олегівна</t>
  </si>
  <si>
    <t>вул.Революційна буд.20</t>
  </si>
  <si>
    <t>ТОВ “РЕНОМЕ-ПАРТНЕР”</t>
  </si>
  <si>
    <t>пр.Червоної Калини, буд. 77</t>
  </si>
  <si>
    <t>ВіндСервіс</t>
  </si>
  <si>
    <t>вул. Старовокзальна, буд.6</t>
  </si>
  <si>
    <t>вул. Лермонтова, б.22</t>
  </si>
  <si>
    <t>ФОП Матейко Олег Петрович</t>
  </si>
  <si>
    <t>вул. Є. Коновальця, 86</t>
  </si>
  <si>
    <t>ФОП Архангородський Леонід Йосипович</t>
  </si>
  <si>
    <t>вул.Київська, буд.9Б/1</t>
  </si>
  <si>
    <t>ФОП Ганіч Анатолій Володимирович</t>
  </si>
  <si>
    <t>вул. Шевченка, 21</t>
  </si>
  <si>
    <t>ТОВ «ТМ Страж»</t>
  </si>
  <si>
    <t>вул. Олександрівська дорога ,12</t>
  </si>
  <si>
    <t xml:space="preserve">Двері Галичини </t>
  </si>
  <si>
    <t>вул. Зелена, 41</t>
  </si>
  <si>
    <t>Техносіті</t>
  </si>
  <si>
    <t>вул. Стуса ,буд 4</t>
  </si>
  <si>
    <t>Техно Шоп</t>
  </si>
  <si>
    <t>Даурія</t>
  </si>
  <si>
    <t>Вул. МЕДИЧНА, буд. 9</t>
  </si>
  <si>
    <t>ФОП Матухно Олексій Григорович</t>
  </si>
  <si>
    <t>вул.Барабашово</t>
  </si>
  <si>
    <t xml:space="preserve">ФОП Чирка Андрій Романович  </t>
  </si>
  <si>
    <t>вул. Трильовського ,18</t>
  </si>
  <si>
    <t>Сезам</t>
  </si>
  <si>
    <t>вул. С.Стрільців,21/1</t>
  </si>
  <si>
    <t>Атлант</t>
  </si>
  <si>
    <t>вул. Покровська,буд.60\2</t>
  </si>
  <si>
    <t>вул. Покровська,60</t>
  </si>
  <si>
    <t>ФОП Тинкалюк Алла Дмитрівна</t>
  </si>
  <si>
    <t xml:space="preserve">вул. Галицька, 82 </t>
  </si>
  <si>
    <t>Техстар</t>
  </si>
  <si>
    <t xml:space="preserve">вул. Шевченка, 107  </t>
  </si>
  <si>
    <t>ФОП  Миленький Василь Олегович</t>
  </si>
  <si>
    <t>вул. Окуневської,14</t>
  </si>
  <si>
    <t>ЛігоВікна</t>
  </si>
  <si>
    <t xml:space="preserve">вул. Бельведерська, 25 </t>
  </si>
  <si>
    <t>НОВЕ МІСТО</t>
  </si>
  <si>
    <t>вул. С.Бандери ,77</t>
  </si>
  <si>
    <t xml:space="preserve">Стиль Дах </t>
  </si>
  <si>
    <t>вул. Сірика 1А</t>
  </si>
  <si>
    <t>вул. Є. Коновальця 146</t>
  </si>
  <si>
    <t>вул. Довженка, 29</t>
  </si>
  <si>
    <t>ФОП Пузь Євген Миколайович</t>
  </si>
  <si>
    <t>вул. Музична,52</t>
  </si>
  <si>
    <t>Mobile zonа</t>
  </si>
  <si>
    <t>вул. Лазаревського,12</t>
  </si>
  <si>
    <t>ФОП Іваненко Валерій Володимирович</t>
  </si>
  <si>
    <t>вул. Центральна 53</t>
  </si>
  <si>
    <t>ФОП Гребешков Денис Миколайович</t>
  </si>
  <si>
    <t>вул. Новокузнецька/Водограйна, буд. 27/18</t>
  </si>
  <si>
    <t>Вікно Стиль</t>
  </si>
  <si>
    <t xml:space="preserve">вул. Бережницького,4  </t>
  </si>
  <si>
    <t>Кактус</t>
  </si>
  <si>
    <t xml:space="preserve">вул. Олександра Бідного, 1а </t>
  </si>
  <si>
    <t>Fishki</t>
  </si>
  <si>
    <t xml:space="preserve">пр-кт Степана Бандеры, 10 </t>
  </si>
  <si>
    <t xml:space="preserve">просп. Перемоги, 60, </t>
  </si>
  <si>
    <t>вул. Полтавський Шлях, 147</t>
  </si>
  <si>
    <t xml:space="preserve">вул. Пушкінская, 67 </t>
  </si>
  <si>
    <t>вул. Різдвяна, 33</t>
  </si>
  <si>
    <t>вул. Сумська, 72</t>
  </si>
  <si>
    <t>ВУЛ. ЗАЛАЕГЕРСЕГ, 18  Lifecell</t>
  </si>
  <si>
    <t>вул. Смілянська , 36</t>
  </si>
  <si>
    <t>вул. 77-ї Гвардейскої дивізії, 1а</t>
  </si>
  <si>
    <t>вул. Рокосовського, 12</t>
  </si>
  <si>
    <t>вул. Незалежності, 57</t>
  </si>
  <si>
    <t>проспект Свободи, 40</t>
  </si>
  <si>
    <t>пр-кт Степана Бандеры,15а (ТЦ Ашан)</t>
  </si>
  <si>
    <t>пр-кт Степана Бандеры, 23 (ТЦ ГородОК)</t>
  </si>
  <si>
    <t>вулиця Будівельників, 40</t>
  </si>
  <si>
    <t>Вул. Соборна, 28</t>
  </si>
  <si>
    <t>вул. Соборна, 40/2</t>
  </si>
  <si>
    <t>проспект Поштовий, 35б</t>
  </si>
  <si>
    <t>вул. Беринди, 1</t>
  </si>
  <si>
    <t>просп. В'ячеслава Чорновола,93</t>
  </si>
  <si>
    <t>вул. Городоцька, 141</t>
  </si>
  <si>
    <t xml:space="preserve">ул. Під Дубом, 7Б, </t>
  </si>
  <si>
    <t>проспект Червоної Калини, 113</t>
  </si>
  <si>
    <t>просп. Шевченка, 8,</t>
  </si>
  <si>
    <t>вул. Київська, 111</t>
  </si>
  <si>
    <t>просп. Академіка Глушка, 16</t>
  </si>
  <si>
    <t>вул. Академіка Корольова, 70</t>
  </si>
  <si>
    <t>вул. Академіка Корольова, 70/3</t>
  </si>
  <si>
    <t>вул. Дерибасівська, 19</t>
  </si>
  <si>
    <t xml:space="preserve">вул. Пантелеймонівська, 74 </t>
  </si>
  <si>
    <t>вул. Преображенська , 42</t>
  </si>
  <si>
    <t>Південна дорога (ТРЦ  Ривьера)</t>
  </si>
  <si>
    <t>вул. Средняя,83а (ТЦ Фоззи)</t>
  </si>
  <si>
    <t>пл. Старосінна, 1</t>
  </si>
  <si>
    <t>вул. Європейска, 19</t>
  </si>
  <si>
    <t>вул. Соборності, 53/1</t>
  </si>
  <si>
    <t>вул. Соборності, 78</t>
  </si>
  <si>
    <t>вул. Соборності, 25</t>
  </si>
  <si>
    <t>вул. Шевченко,  31</t>
  </si>
  <si>
    <t>вул. Петропавлівська, 49,</t>
  </si>
  <si>
    <t>вул. Соборна, 44</t>
  </si>
  <si>
    <t>пл. Кирила и Мефодія, 1</t>
  </si>
  <si>
    <t>вул. 23-го Серпня, 30</t>
  </si>
  <si>
    <t>вул. 23-го Серпня, 30 (Vodafone)</t>
  </si>
  <si>
    <t>пр. Г. Сталинграду, 134</t>
  </si>
  <si>
    <t>пр-кт Московський, 274</t>
  </si>
  <si>
    <t>пр-кт Московський, 144</t>
  </si>
  <si>
    <t>пр-кт Московський, 256</t>
  </si>
  <si>
    <t>пл. Захисників України, 1</t>
  </si>
  <si>
    <t>вул. Гоголя, 16</t>
  </si>
  <si>
    <t>вул. Леваневського, 47</t>
  </si>
  <si>
    <t>вул. Леваневського, 59</t>
  </si>
  <si>
    <t>вул. Ярослава Мудрого, 40</t>
  </si>
  <si>
    <t>вул. Волонтерів, 73</t>
  </si>
  <si>
    <t>вул. Київська , 253</t>
  </si>
  <si>
    <t>вул. Соборна, 43</t>
  </si>
  <si>
    <t>вул. Соборна, 53А</t>
  </si>
  <si>
    <t>вул. 1-го Травня, 34А</t>
  </si>
  <si>
    <t>бул. Європейський, 2</t>
  </si>
  <si>
    <t>просп. Олександра Поля, 104А</t>
  </si>
  <si>
    <t>проспект Слобожанський, 31</t>
  </si>
  <si>
    <t>вул. Київська, 77</t>
  </si>
  <si>
    <t>проспект Соборний, 145</t>
  </si>
  <si>
    <t>проспект Соборний, 53</t>
  </si>
  <si>
    <t>вул. Івана Миколайчука, буд.2</t>
  </si>
  <si>
    <t>проспект Академіка Палладіна, 16</t>
  </si>
  <si>
    <t xml:space="preserve">просп. Миколи Бажана, 3Б, </t>
  </si>
  <si>
    <t>вул. Берковецька, 6</t>
  </si>
  <si>
    <t>вул. Берковецька, 6Д</t>
  </si>
  <si>
    <t>вул. Берковецька, 6Д (ТРЦ Lavina) №702</t>
  </si>
  <si>
    <t>вул. Васильковська, 8</t>
  </si>
  <si>
    <t xml:space="preserve"> пл. Вокзальная, 1</t>
  </si>
  <si>
    <t>пл. Вокзальная, 1 (пешеходный переход)</t>
  </si>
  <si>
    <t>пр. Генерала Ватутина, 2т</t>
  </si>
  <si>
    <t>Вул. Гната Юри  , 9</t>
  </si>
  <si>
    <t>вул. Гната Юры р-к " Колибрис"</t>
  </si>
  <si>
    <t>вул. Драйзера Теодора , 4</t>
  </si>
  <si>
    <t>вул. Драйзера Теодора, 8</t>
  </si>
  <si>
    <t>бульв. Дружбы Народов, 25А</t>
  </si>
  <si>
    <t>вул. Ярослава Івашкевича, 6/8А</t>
  </si>
  <si>
    <t>вул. Інститутская, 2,</t>
  </si>
  <si>
    <t>бул. Кольцова, 13,</t>
  </si>
  <si>
    <t xml:space="preserve">вул. Миколи Лаврухіна ,4 </t>
  </si>
  <si>
    <t>вул. Луговая, 12</t>
  </si>
  <si>
    <t>вул. Луговая, 12  Lifecell</t>
  </si>
  <si>
    <t>вул. Лятошинского , 14</t>
  </si>
  <si>
    <t>вул. Магнитогорська, 1 (ТЦ Дарынок)</t>
  </si>
  <si>
    <t>вул. Магнитогорська, 1 (ТЦ Дарынок) остров</t>
  </si>
  <si>
    <t>вул. Малишко Андрія ул. 4а</t>
  </si>
  <si>
    <t>вул. Маршала Тимошенко,  14</t>
  </si>
  <si>
    <t xml:space="preserve">пр-кт Маяковського Володимира, 60/10 </t>
  </si>
  <si>
    <t>пр-кт Маяковського Володимира, 75</t>
  </si>
  <si>
    <t>пр-кт Маяковського Володимира, 85</t>
  </si>
  <si>
    <t xml:space="preserve">пр-кт Миру, 1 </t>
  </si>
  <si>
    <t xml:space="preserve">пр-кт Оболонский, 1б </t>
  </si>
  <si>
    <t xml:space="preserve">вул. Петропавлівська ,  2 </t>
  </si>
  <si>
    <t xml:space="preserve">пл. Печерська , 1 </t>
  </si>
  <si>
    <t>пр-кт Перемоги,  136</t>
  </si>
  <si>
    <t>пр-кт Перемоги, 47</t>
  </si>
  <si>
    <t>пр-кт Перемоги, 50</t>
  </si>
  <si>
    <t>пр-кт Перемоги, 26</t>
  </si>
  <si>
    <t>вул. Раїси Окіпної, 2</t>
  </si>
  <si>
    <t>пл. Слави, 1 (ТЦ Навігатор)</t>
  </si>
  <si>
    <t>Мир Лодок</t>
  </si>
  <si>
    <t>вул. Патона, 3</t>
  </si>
  <si>
    <t>LE GRAND</t>
  </si>
  <si>
    <t>пр. А. Поля 58</t>
  </si>
  <si>
    <t>ФОП Колодєзнєва Наталія Василівна</t>
  </si>
  <si>
    <t>вул. Шевченка 46</t>
  </si>
  <si>
    <t>3001 дрібниця</t>
  </si>
  <si>
    <t>вул. Леніна, 59</t>
  </si>
  <si>
    <t>Квадратний метр</t>
  </si>
  <si>
    <t>вул. Кропоткіна, буд.35</t>
  </si>
  <si>
    <t>ФОП Козак Іван Ярославович</t>
  </si>
  <si>
    <t>вул. Кобилянської, 1</t>
  </si>
  <si>
    <t>Мобілочка / Плазма</t>
  </si>
  <si>
    <t>провул. Фурманова, 10</t>
  </si>
  <si>
    <t>Меблі N</t>
  </si>
  <si>
    <t>вул. Леонтовича  42</t>
  </si>
  <si>
    <t>Єврокомфорт</t>
  </si>
  <si>
    <t>вул. Троїцька, буд. 27 оф. 11</t>
  </si>
  <si>
    <t>SPARTAK</t>
  </si>
  <si>
    <t>вул. Фортечна, буд. 83-А</t>
  </si>
  <si>
    <t>Планета</t>
  </si>
  <si>
    <t>вул. Шевченка, 6, 2</t>
  </si>
  <si>
    <t>Вікно-Гут</t>
  </si>
  <si>
    <t>вул. Шевченка, 54</t>
  </si>
  <si>
    <t>ФОП Родіонов Павло Велерійович</t>
  </si>
  <si>
    <t>вул. Шептицького, 25</t>
  </si>
  <si>
    <t>ФОП Тихонюк Станіслав Володимирович</t>
  </si>
  <si>
    <t>вул. Дудаєва 5</t>
  </si>
  <si>
    <t>ДП «ЕКРАН – ВІКНОСВІТ» TзОВ «ЕКРАН»</t>
  </si>
  <si>
    <t>вул. Сколівська, 7Б</t>
  </si>
  <si>
    <t>БудМа</t>
  </si>
  <si>
    <t xml:space="preserve">вул. Данченко, 17 </t>
  </si>
  <si>
    <t>Фаворит</t>
  </si>
  <si>
    <t>мікрорайон 4, б.71</t>
  </si>
  <si>
    <t>ФОП Коваленко Зінаїда Іванівна</t>
  </si>
  <si>
    <t>вул.Центральна 60а</t>
  </si>
  <si>
    <t xml:space="preserve">ФОП Бойко Ірина Анатоліївна  </t>
  </si>
  <si>
    <t>пров. Молчанівський буд.12, офіс 17</t>
  </si>
  <si>
    <t>пр. Богдана Хмельницкого, 110 А</t>
  </si>
  <si>
    <t>ФОП Прищип Дмитро Іванович</t>
  </si>
  <si>
    <t>вул. Гетьманська 19</t>
  </si>
  <si>
    <t>ТИСА</t>
  </si>
  <si>
    <t>Калушське шоссе 2Г №6</t>
  </si>
  <si>
    <t>вул. Мазепи,1А,</t>
  </si>
  <si>
    <t>Кардинал</t>
  </si>
  <si>
    <t>вул. Першотравнева, 44</t>
  </si>
  <si>
    <t>Салон дверей Вікна PERFECT</t>
  </si>
  <si>
    <t>вул. Стуса буд.21</t>
  </si>
  <si>
    <t>ФОП Петрова Олена Леонідівна</t>
  </si>
  <si>
    <t>вул. Запорізька,59а</t>
  </si>
  <si>
    <t>Каменяр</t>
  </si>
  <si>
    <t>вул. С.Стрільців 18</t>
  </si>
  <si>
    <t>Grios</t>
  </si>
  <si>
    <t>вул. С.Стрільців</t>
  </si>
  <si>
    <t>Sawex</t>
  </si>
  <si>
    <t>вул. Шептицького, 52</t>
  </si>
  <si>
    <t>Салон опалювальної техніки</t>
  </si>
  <si>
    <t>Мій дім</t>
  </si>
  <si>
    <t>пр. Перемоги 12</t>
  </si>
  <si>
    <t>Галерея вікон та дверей</t>
  </si>
  <si>
    <t>вул. Набережна 4а</t>
  </si>
  <si>
    <t>Тепло-порт</t>
  </si>
  <si>
    <t>вул. Шевченка 22</t>
  </si>
  <si>
    <t>LeMon travel agency</t>
  </si>
  <si>
    <t xml:space="preserve">вул. Валова, 2 </t>
  </si>
  <si>
    <t>Декор</t>
  </si>
  <si>
    <t>вул. 1-го Травня,1</t>
  </si>
  <si>
    <t>ФОП Поливаний Олександр Іванович</t>
  </si>
  <si>
    <t>вул. Перемоги 4</t>
  </si>
  <si>
    <t>Кухні ЗОВ</t>
  </si>
  <si>
    <t>вул. Толбухіна 135</t>
  </si>
  <si>
    <t>ФОП Береза Галина Михайлівна</t>
  </si>
  <si>
    <t>вул. Шевченка 127</t>
  </si>
  <si>
    <t>Салон  вікон та дверей «Експерт»</t>
  </si>
  <si>
    <t>вул. Д.Галицького, 1</t>
  </si>
  <si>
    <t>ФОП АВДЄЄВ ІВАН МИКОЛАЙОВИЧ</t>
  </si>
  <si>
    <t>вул. Січових Стрільців 12</t>
  </si>
  <si>
    <t>Tuch</t>
  </si>
  <si>
    <t xml:space="preserve">вул. Глінкбуд. 10 ТЦ “Кубометр”, Бокс 141 </t>
  </si>
  <si>
    <t>вул. Нижньодніпровська, буд. 17 ТРЦ “Караван”, локація А70</t>
  </si>
  <si>
    <t>вул. Глінки, буд. 1  ТРЦ “Новий Центр</t>
  </si>
  <si>
    <t>пр. Героїв, буд. 3 ринок “Кодак”</t>
  </si>
  <si>
    <t>https://touch.com.ua/</t>
  </si>
  <si>
    <t xml:space="preserve">вул. Титова 29 </t>
  </si>
  <si>
    <t>ФОП ДЯЧЕНКО ОКСАНА ВОЛОДИМИРІВНА</t>
  </si>
  <si>
    <t>вул. Успенсько-Троїцька,72/1</t>
  </si>
  <si>
    <t>ФОП Ведмеденко Олександр Миколайович</t>
  </si>
  <si>
    <t>вул. Торгова 2</t>
  </si>
  <si>
    <t>ТЕХНІКА ДЛЯ ДОМУ</t>
  </si>
  <si>
    <t>вул.В. Стуса 13 Б.</t>
  </si>
  <si>
    <t>Салон меблів ІМПЕРІЯ</t>
  </si>
  <si>
    <t>вул. І.Франка 1 Б</t>
  </si>
  <si>
    <t>Килими</t>
  </si>
  <si>
    <t xml:space="preserve">вул. Миру 88 </t>
  </si>
  <si>
    <t>ФОП Кривозуб Оксана Олександрівна</t>
  </si>
  <si>
    <t>вул. Харківська, 26</t>
  </si>
  <si>
    <t>ФОП Васянович Олександр Васильович</t>
  </si>
  <si>
    <t>вул. Привокзальна ,буд.12</t>
  </si>
  <si>
    <t>Янтар</t>
  </si>
  <si>
    <t xml:space="preserve">вул.Стуса, 9 </t>
  </si>
  <si>
    <t>вул.Калуська, 6</t>
  </si>
  <si>
    <t>ТЕХНОСТОК</t>
  </si>
  <si>
    <t>вул. Бородинська, 20б</t>
  </si>
  <si>
    <t>вул. Іванова, 81А</t>
  </si>
  <si>
    <t>пр. Соборний, 190/1</t>
  </si>
  <si>
    <t>вул. Богдана Хмельницького 119</t>
  </si>
  <si>
    <t>вул. Мурахтово 4</t>
  </si>
  <si>
    <t>вул. Лесі Українки, 39</t>
  </si>
  <si>
    <t>вул. Горького,145</t>
  </si>
  <si>
    <t>вул. Миру,  10</t>
  </si>
  <si>
    <t>ул.Українська, 37</t>
  </si>
  <si>
    <t>пр. Соборний, 89 - К</t>
  </si>
  <si>
    <t>вул. Свободи, 55</t>
  </si>
  <si>
    <t>пр. Металургів 24</t>
  </si>
  <si>
    <t>вул. Адмирала Головко, 40 З</t>
  </si>
  <si>
    <t>вул. Чумаченко,37</t>
  </si>
  <si>
    <t>пр. Металургів 16</t>
  </si>
  <si>
    <t>пр. Соборний 38</t>
  </si>
  <si>
    <t>вул. Богдана Хмельницкого 30</t>
  </si>
  <si>
    <t>пр. Центральний 27</t>
  </si>
  <si>
    <t>пл. Преображенська,21</t>
  </si>
  <si>
    <t>вул. Стадіонный проїзд, 11</t>
  </si>
  <si>
    <t>пр. Соборний 190</t>
  </si>
  <si>
    <t xml:space="preserve">вул. Гоголя, 73 </t>
  </si>
  <si>
    <t>ФОП Долбанцева Олена Вікторівна</t>
  </si>
  <si>
    <t>ФОП Мішковська Людмила Василівна</t>
  </si>
  <si>
    <t>вул. Майдан Соборний 3</t>
  </si>
  <si>
    <t>ФОП Кузь Ольга Ярославівна</t>
  </si>
  <si>
    <t>вул. Підгаєцька 1а</t>
  </si>
  <si>
    <t>ФОП Процко Іван Іванович</t>
  </si>
  <si>
    <t>Корса</t>
  </si>
  <si>
    <t>вул. 8-го Березня 33В</t>
  </si>
  <si>
    <t>вул. Стависька 71/1</t>
  </si>
  <si>
    <t xml:space="preserve">ФОП Самойленко Сергій Владиславович </t>
  </si>
  <si>
    <t>вул. Гоголя 17</t>
  </si>
  <si>
    <t>Мойдодир</t>
  </si>
  <si>
    <t>вул. 195-Стрілкової Дивізії, 5б</t>
  </si>
  <si>
    <t>Експерт-сервіс</t>
  </si>
  <si>
    <t>вул. Заводська 12</t>
  </si>
  <si>
    <t>Максимус</t>
  </si>
  <si>
    <t>вул. Іллінська, 25</t>
  </si>
  <si>
    <t>Будівельник</t>
  </si>
  <si>
    <t>вул Підгаєцька 1а</t>
  </si>
  <si>
    <t>М’які Меблі від Бояриня</t>
  </si>
  <si>
    <t>вул. 1-го Травня ,буд.162 а</t>
  </si>
  <si>
    <t>Sun sweet</t>
  </si>
  <si>
    <t>вул. Покровська, б.1</t>
  </si>
  <si>
    <t>ФОП Данилов Святослав Федорович</t>
  </si>
  <si>
    <t>вул .Леніна буд.14</t>
  </si>
  <si>
    <t>ФОП Холодний Євген Олександрович</t>
  </si>
  <si>
    <t>вул. Героїв Дніпра, 37а</t>
  </si>
  <si>
    <t>Пан Диван</t>
  </si>
  <si>
    <t>вул. Заводська, буд. 3</t>
  </si>
  <si>
    <t>Агроцентр</t>
  </si>
  <si>
    <t>вул. Калуське Шосе, 47</t>
  </si>
  <si>
    <t>IStyle</t>
  </si>
  <si>
    <t xml:space="preserve">пл. Миру 12/14 </t>
  </si>
  <si>
    <t>Каленик Іван Олександрович</t>
  </si>
  <si>
    <t>вул. Промислова</t>
  </si>
  <si>
    <t>Арсенал</t>
  </si>
  <si>
    <t>вул. Театральна 42</t>
  </si>
  <si>
    <t>Мягкая Жизнь</t>
  </si>
  <si>
    <t>вул. Журавська 13 Б</t>
  </si>
  <si>
    <t>ФОП Глушак Петро Петрович</t>
  </si>
  <si>
    <t>вул. Біломорська 1 а</t>
  </si>
  <si>
    <t>Bosch</t>
  </si>
  <si>
    <t>вул. Проскурівського Підпілля, буд. 66</t>
  </si>
  <si>
    <t>STIHL</t>
  </si>
  <si>
    <t>вул. Валова,буд.28</t>
  </si>
  <si>
    <t>вул.Соборна 112</t>
  </si>
  <si>
    <t>Меблі Нова</t>
  </si>
  <si>
    <t>вул. Гризодубової, 64</t>
  </si>
  <si>
    <t>вул. Єдності 2</t>
  </si>
  <si>
    <t>вул. Центральна,32</t>
  </si>
  <si>
    <t>Случ</t>
  </si>
  <si>
    <t>вул. Широка 34, кв. 67</t>
  </si>
  <si>
    <t>https://swipe.ua/</t>
  </si>
  <si>
    <t>вул. Гавришкевича, 5</t>
  </si>
  <si>
    <t>Тепла хата</t>
  </si>
  <si>
    <t>вул.Шевченка 3А/1</t>
  </si>
  <si>
    <t>вул. Чорновола 21А</t>
  </si>
  <si>
    <t>Swipe</t>
  </si>
  <si>
    <t>вул. Галицька, 3</t>
  </si>
  <si>
    <t>пр. Шевченка, 3</t>
  </si>
  <si>
    <t>вул. Дорошенка, 13</t>
  </si>
  <si>
    <t>вул.Шевська, 1</t>
  </si>
  <si>
    <t>пр. Свободи, 37</t>
  </si>
  <si>
    <t>вул. Кульпарківська, 226А ТРЦ "Victoria Gardens"</t>
  </si>
  <si>
    <t>ТРЦ "Smart Plaza Obolon" 1 поверх</t>
  </si>
  <si>
    <t xml:space="preserve">вул. Мазепи, 1 </t>
  </si>
  <si>
    <t>ТРЦ «Оазис», 1 поверх</t>
  </si>
  <si>
    <t>вул. Січових Стрільців 13</t>
  </si>
  <si>
    <t>вул. Текстильна, 28ч ТРЦ "Подоляни"</t>
  </si>
  <si>
    <t>вул. Сагайдачного, 7</t>
  </si>
  <si>
    <t>Головна вулиця, 265А, ТЦ "DEPOt"</t>
  </si>
  <si>
    <t>Транзит</t>
  </si>
  <si>
    <t>вул. Добролюбова, буд.49</t>
  </si>
  <si>
    <t>ФОП Козенко Микола Григорович</t>
  </si>
  <si>
    <t>вул. Плеханівська, б.126/1</t>
  </si>
  <si>
    <t>вул. Молодіжна 31</t>
  </si>
  <si>
    <t>Apple2You</t>
  </si>
  <si>
    <t>вул. Сумська буд. 74</t>
  </si>
  <si>
    <t>ФОП Ісаєв Максим Володимирович</t>
  </si>
  <si>
    <t>вул. 1 Травня 14/40</t>
  </si>
  <si>
    <t>ФОП Нестерук Сергій Петрович</t>
  </si>
  <si>
    <t>вул. Шевченка, буд. 155</t>
  </si>
  <si>
    <t>ФОП Галас Яніна Іванівна</t>
  </si>
  <si>
    <t>вул. Горького 25</t>
  </si>
  <si>
    <t>НОВО ВІКНО</t>
  </si>
  <si>
    <t>вул. Північний Бульвар 7Б</t>
  </si>
  <si>
    <t>ФОП Демчук Ярослав Михайлович</t>
  </si>
  <si>
    <t>вул. Витківська,18</t>
  </si>
  <si>
    <t>Аlla Travel</t>
  </si>
  <si>
    <t>вул. Сумська 8</t>
  </si>
  <si>
    <t>ЮГ-КЛИМАТ</t>
  </si>
  <si>
    <t xml:space="preserve">пр.-т. Леніна буд.224, </t>
  </si>
  <si>
    <t>Адамс-М</t>
  </si>
  <si>
    <t>вул. І.Зріні 67</t>
  </si>
  <si>
    <t>ФОП Байда Марина Ігорівна</t>
  </si>
  <si>
    <t>вул. Шкільна ,30А</t>
  </si>
  <si>
    <t>СМІТ</t>
  </si>
  <si>
    <t>пр. Науки 41/43</t>
  </si>
  <si>
    <t>ФОП Мартинюк Олена Вікторівна</t>
  </si>
  <si>
    <t>вул. Майборського, буд. 13</t>
  </si>
  <si>
    <t>ФОП Ткачук Володимир Васильович</t>
  </si>
  <si>
    <t>вул. Соборна, 69 (бутік 38а)</t>
  </si>
  <si>
    <t>ФОП Снісаренко Євген Миколайович</t>
  </si>
  <si>
    <t>пр-т Центральний буд.152А</t>
  </si>
  <si>
    <t>ФОП Коросташивець Олександр Олександрович</t>
  </si>
  <si>
    <t>вул. Центральна, 41</t>
  </si>
  <si>
    <t>ФОП Кравців Віктор Михайлович</t>
  </si>
  <si>
    <t>вул. С.Бандери 105</t>
  </si>
  <si>
    <t>ФОП Гурська Ольга Василівна</t>
  </si>
  <si>
    <t>вул. Галицька 70</t>
  </si>
  <si>
    <t>Шоу Рум LUXDOM</t>
  </si>
  <si>
    <t xml:space="preserve">пр . Герої 12 </t>
  </si>
  <si>
    <t>Наші Двері</t>
  </si>
  <si>
    <t>вул. Л Толстого 44</t>
  </si>
  <si>
    <t>ФОП Мартинов Віталій Олександрович</t>
  </si>
  <si>
    <t>вул. Погранична (Чигрина)167</t>
  </si>
  <si>
    <t>ТопМаркет</t>
  </si>
  <si>
    <t>вул. Сокальська буд.5</t>
  </si>
  <si>
    <t>Музбіржа</t>
  </si>
  <si>
    <t>вул. Соборная 97</t>
  </si>
  <si>
    <t>Опалення</t>
  </si>
  <si>
    <t>вул. Винниченка, 35</t>
  </si>
  <si>
    <t>UBC Побутова Електроніка</t>
  </si>
  <si>
    <t>пл. Петрушевича ,3</t>
  </si>
  <si>
    <t>вул. Ілюши Куліка, 27</t>
  </si>
  <si>
    <t>Будматеріали</t>
  </si>
  <si>
    <t>вул. Кармелюка, 3а/5</t>
  </si>
  <si>
    <t>Килими з Бельгії</t>
  </si>
  <si>
    <t>вул. Щирецька,36</t>
  </si>
  <si>
    <t>вул. Шевченко, буд.128</t>
  </si>
  <si>
    <t>ФОП Юр Марія Володимирівна</t>
  </si>
  <si>
    <t>ФОП Виговський Валентин Володимирович</t>
  </si>
  <si>
    <t>вул. Ілюши Куліка 27</t>
  </si>
  <si>
    <t>АІСТ</t>
  </si>
  <si>
    <t>вул. Незалежності, 65</t>
  </si>
  <si>
    <t>Вікна СТЕКО</t>
  </si>
  <si>
    <t>вул.Горького, буд.164</t>
  </si>
  <si>
    <t>ФОП Ломага Маріанна Любомирівна</t>
  </si>
  <si>
    <t>вул. Ужгородська 13/1</t>
  </si>
  <si>
    <t>ФОП Прозирай Валентина Віталіївна</t>
  </si>
  <si>
    <t>вул. В. Нестерчука 23</t>
  </si>
  <si>
    <t>GEEK ROOM</t>
  </si>
  <si>
    <t>вул. Київська, буд. 39</t>
  </si>
  <si>
    <t>РАМА</t>
  </si>
  <si>
    <t>пр.Слобожанський, буд. 46.</t>
  </si>
  <si>
    <t>ФОП  Штефюк Віктор Миколайович</t>
  </si>
  <si>
    <t>площа Ринок ,11</t>
  </si>
  <si>
    <t>САЛЕНА</t>
  </si>
  <si>
    <t>вул. Белгородська,13</t>
  </si>
  <si>
    <t>Лотос</t>
  </si>
  <si>
    <t>Мобілюкс</t>
  </si>
  <si>
    <t>вул.Сучкова,19</t>
  </si>
  <si>
    <t>TEPLEX</t>
  </si>
  <si>
    <t>вул. Замкова,  б.24</t>
  </si>
  <si>
    <t xml:space="preserve">Здоровий сон </t>
  </si>
  <si>
    <t>вул. МАЗЕПИ,  буд. 168, ТЦ «Сільпо»</t>
  </si>
  <si>
    <t>ВІТАЛ</t>
  </si>
  <si>
    <t>вул. Шевченко 118</t>
  </si>
  <si>
    <t>Турагенція "OkSun"</t>
  </si>
  <si>
    <t xml:space="preserve">вул. Перемоги 6 </t>
  </si>
  <si>
    <t>ФОП Осташ Іванна Ярославівна</t>
  </si>
  <si>
    <t>вул. Нижанківського,5.</t>
  </si>
  <si>
    <t>Магазин Візит</t>
  </si>
  <si>
    <t>вул. Шевченка 6А</t>
  </si>
  <si>
    <t>Євро Стиль</t>
  </si>
  <si>
    <t>вул. Шевченка, 99Б</t>
  </si>
  <si>
    <t>Квінта</t>
  </si>
  <si>
    <t>вул. 1000-ліття Дубровиці, 6</t>
  </si>
  <si>
    <t>ФОП Поліщук Сергій Олексійович</t>
  </si>
  <si>
    <t>вул. Промислова 4</t>
  </si>
  <si>
    <t>TexnoCity</t>
  </si>
  <si>
    <t>вул. Д.Галицького,  б.5</t>
  </si>
  <si>
    <t>ФОП Гультяєв Вячеслав Олександрович</t>
  </si>
  <si>
    <t>Профтел</t>
  </si>
  <si>
    <t>вул. Іллінська 23</t>
  </si>
  <si>
    <t>ФОП Круглик Сергій Олександрович</t>
  </si>
  <si>
    <t>вул. Короленка 70</t>
  </si>
  <si>
    <t>Фортеця</t>
  </si>
  <si>
    <t>село Саражинка</t>
  </si>
  <si>
    <t xml:space="preserve">UBC Портативна електроніка </t>
  </si>
  <si>
    <t>пл. Сихівська 16а</t>
  </si>
  <si>
    <t>Вікна-Двері</t>
  </si>
  <si>
    <t>вул.Грушевського, буд.2 К</t>
  </si>
  <si>
    <t>KS-Tour</t>
  </si>
  <si>
    <t>пр. Металіргів, буд.18</t>
  </si>
  <si>
    <t>ФМ “Дімакс”</t>
  </si>
  <si>
    <t xml:space="preserve">вул. В.Стуса ,буд.22 </t>
  </si>
  <si>
    <t>вул. Шухевича</t>
  </si>
  <si>
    <t>Знахідка</t>
  </si>
  <si>
    <t>вул. Богуславська ,8</t>
  </si>
  <si>
    <t>ФОП Мішковська Валентина Миколаївна</t>
  </si>
  <si>
    <t>Магазин «Меблі з Європи»</t>
  </si>
  <si>
    <t>вул. Горького 27</t>
  </si>
  <si>
    <t>ФОП Ізюмська Ірина Вікторівна</t>
  </si>
  <si>
    <t>“Стройринок” вул. Добролюбова 14</t>
  </si>
  <si>
    <t>“Вело ринок” вул. Дніпровська</t>
  </si>
  <si>
    <t>“Ідеал” вул. Центральна 82</t>
  </si>
  <si>
    <t>“Строймаркет” вул. Добролюбова 43</t>
  </si>
  <si>
    <t>KULIK SYSTEM</t>
  </si>
  <si>
    <t>пр-кт Степана Бандери, 23, 1 поверх</t>
  </si>
  <si>
    <t>вул. Петропавлівская, 14е</t>
  </si>
  <si>
    <t>пр-т Генерала Ватутіна, 2т, 2 поверх</t>
  </si>
  <si>
    <t>вул. Дніпровська набережна, 33</t>
  </si>
  <si>
    <t>б-р Дружби народів, 23</t>
  </si>
  <si>
    <t>вул. Полярна, 20д, 2 поверх</t>
  </si>
  <si>
    <t>вул. Космічна, 53а, 2 поверх</t>
  </si>
  <si>
    <t>вул. Кільцева дорога, 110</t>
  </si>
  <si>
    <t>вул. Нижньодніпровська, 17, 2 поверх</t>
  </si>
  <si>
    <t>вул. Біломорська, 1</t>
  </si>
  <si>
    <t>вул. Яворивська, 22</t>
  </si>
  <si>
    <t>вул. Княгини Ольги, 95</t>
  </si>
  <si>
    <t>пр-т Оболонський, 21б</t>
  </si>
  <si>
    <t>вул. Біломорська, 2</t>
  </si>
  <si>
    <t>вул. Толбухіна, 135</t>
  </si>
  <si>
    <t>6 км Овідіопольської дороги</t>
  </si>
  <si>
    <t>СМАРТМІКС</t>
  </si>
  <si>
    <t>вул. Валова, буд.13-А</t>
  </si>
  <si>
    <t>БоТаР</t>
  </si>
  <si>
    <t>вул. Львівська 3</t>
  </si>
  <si>
    <t>Тепломаркет</t>
  </si>
  <si>
    <t>вул.Горького, буд.165</t>
  </si>
  <si>
    <t>Мег-меблі</t>
  </si>
  <si>
    <t>вул. Миру 11А корп. 52</t>
  </si>
  <si>
    <t>Фабрика меблів BLONSKI</t>
  </si>
  <si>
    <t>вул.1-го Травня 63</t>
  </si>
  <si>
    <t>Магазин вікна WDS</t>
  </si>
  <si>
    <t>вул. Мукачівська 17</t>
  </si>
  <si>
    <t>Світогляд</t>
  </si>
  <si>
    <t>вул. Мішуги ?, 226</t>
  </si>
  <si>
    <t>Диво-Диван</t>
  </si>
  <si>
    <t>вул. Валова,58/2</t>
  </si>
  <si>
    <t>вул. Валова,14а</t>
  </si>
  <si>
    <t>вул. Торгова,54</t>
  </si>
  <si>
    <t>вул. Шолом Алейхема, 1</t>
  </si>
  <si>
    <t>MOBILUX</t>
  </si>
  <si>
    <t>вул. Галицька 23</t>
  </si>
  <si>
    <t>ФОП Кулик Леся Богданівна</t>
  </si>
  <si>
    <t>вул. Галицька 68 А</t>
  </si>
  <si>
    <t>Смайл</t>
  </si>
  <si>
    <t>пл. Миру,7</t>
  </si>
  <si>
    <t>ФОП Коритко Любов Валентинівна</t>
  </si>
  <si>
    <t>вул. Маковея 64</t>
  </si>
  <si>
    <t>Андріана</t>
  </si>
  <si>
    <t>вул. Незалежності буд.35</t>
  </si>
  <si>
    <t>Автосервіс «Газ-сервіс»</t>
  </si>
  <si>
    <t xml:space="preserve">вул. Мукачівська 1В/1 </t>
  </si>
  <si>
    <t>Vodafonе</t>
  </si>
  <si>
    <t>вул. Київська 9б</t>
  </si>
  <si>
    <t>ФОП Пащенко Володимр Миколайович</t>
  </si>
  <si>
    <t>пл.Базарна</t>
  </si>
  <si>
    <t>JACK</t>
  </si>
  <si>
    <t>вул.Базова, 20 «проминок 7 км»</t>
  </si>
  <si>
    <t>Тріумф</t>
  </si>
  <si>
    <t>вул. Успенська,41.</t>
  </si>
  <si>
    <t>Мазанин «Товари для дому»</t>
  </si>
  <si>
    <t>вул. Святомиколаївська буд.117Б</t>
  </si>
  <si>
    <t>ФОП Соколовський Тарас Володимирович</t>
  </si>
  <si>
    <t>вул. Вовчинецька 122 А</t>
  </si>
  <si>
    <t>Салон-магазин «Оскар»</t>
  </si>
  <si>
    <t>вул. Леваневського, 26 а</t>
  </si>
  <si>
    <t>ФОП Сабара Ігор Володимирович</t>
  </si>
  <si>
    <t>вул. Валова ,буд 5</t>
  </si>
  <si>
    <t>ФОП Подгрушко Наталія Геннадіївна</t>
  </si>
  <si>
    <t>вул. Івана Мазепи 2-4</t>
  </si>
  <si>
    <t>ФОП Гошій Михайло Володимирович</t>
  </si>
  <si>
    <t>вул. Вовчинецька 225</t>
  </si>
  <si>
    <t>ФОП Проданюк Роман Романович</t>
  </si>
  <si>
    <t>вул. Гагаріна 3А</t>
  </si>
  <si>
    <t>ФОП Меташова Анна Анатоліївна</t>
  </si>
  <si>
    <t>вул. Полтавська, буд.129</t>
  </si>
  <si>
    <t>Зроби САМ</t>
  </si>
  <si>
    <t xml:space="preserve">вул. Горького б. 9 </t>
  </si>
  <si>
    <t>ФОП Саркісян Артем Андрійович</t>
  </si>
  <si>
    <t xml:space="preserve">вул. Томаша Масарика 19 </t>
  </si>
  <si>
    <t>Київське відділення №13</t>
  </si>
  <si>
    <t>вул. Велика Васильківська 15/2</t>
  </si>
  <si>
    <t>Мобілайн</t>
  </si>
  <si>
    <t>вул. Ужгородська 18/2</t>
  </si>
  <si>
    <t>ФОП Оберемок Тамара Володимірівна</t>
  </si>
  <si>
    <t>вул.Соборна,22 маг.Водофон</t>
  </si>
  <si>
    <t>ДІАВЕСТ</t>
  </si>
  <si>
    <t>вул. Шевченка, 83</t>
  </si>
  <si>
    <t>MOBILEGADGET</t>
  </si>
  <si>
    <t>вул. Валова,30</t>
  </si>
  <si>
    <t>вул. Валова, буд.13-В</t>
  </si>
  <si>
    <t>KVISTT</t>
  </si>
  <si>
    <t>вул. Кукурудзяна, 1</t>
  </si>
  <si>
    <t>вул. Андрусяка, 6</t>
  </si>
  <si>
    <t>CACTUS</t>
  </si>
  <si>
    <t xml:space="preserve">пл. Павловська 8, </t>
  </si>
  <si>
    <t>пр. Гагаріна 181б</t>
  </si>
  <si>
    <t>Wi-Fi</t>
  </si>
  <si>
    <t>пров. 3-й Круглицької, буд.4</t>
  </si>
  <si>
    <t>MUZBIRZHA</t>
  </si>
  <si>
    <t>вул. Горького . 166</t>
  </si>
  <si>
    <t>Салон вікон та дверей “WDS”</t>
  </si>
  <si>
    <t>вул. Горького б.2В</t>
  </si>
  <si>
    <t>ФОП Бревко Галина Михайлівна</t>
  </si>
  <si>
    <t>вул. Горбачевського 14А</t>
  </si>
  <si>
    <t>Мобілком</t>
  </si>
  <si>
    <t>вул. Центральна, 16</t>
  </si>
  <si>
    <t>Альфа і Омега</t>
  </si>
  <si>
    <t>вул. Музична,58</t>
  </si>
  <si>
    <t>SmartOK</t>
  </si>
  <si>
    <t>вул. Провулок Тихий 2</t>
  </si>
  <si>
    <t>Прайд Газ</t>
  </si>
  <si>
    <t>Фрометівський узівіз 24</t>
  </si>
  <si>
    <t>вул. Ізюмська 5а</t>
  </si>
  <si>
    <t>Магазин Дельта</t>
  </si>
  <si>
    <t>вул. Шевченко  буд.128</t>
  </si>
  <si>
    <t>IVORY</t>
  </si>
  <si>
    <t>вул. Надії Водоставської ,буд.26</t>
  </si>
  <si>
    <t>Стеклопласт</t>
  </si>
  <si>
    <t>вул. Грушевського 26/1</t>
  </si>
  <si>
    <t>VDveri/com</t>
  </si>
  <si>
    <t>вул. Комсомольська, будинок 43, офіс 8</t>
  </si>
  <si>
    <t>Єлісєєвські меблі</t>
  </si>
  <si>
    <t>вул. Любецька 2А</t>
  </si>
  <si>
    <t>A.I.Center</t>
  </si>
  <si>
    <t>вул. Новосельського, б. 66</t>
  </si>
  <si>
    <t>ФОП Бондаренко Руслан Анатолійович</t>
  </si>
  <si>
    <t>вул. Кооперативна, 1</t>
  </si>
  <si>
    <t>Интерьер Студия</t>
  </si>
  <si>
    <t>вул. Київська, буд. 53</t>
  </si>
  <si>
    <t>Престижбуд</t>
  </si>
  <si>
    <t>вул. Кармелюка, 5</t>
  </si>
  <si>
    <t>ЖАЛЮЗІ</t>
  </si>
  <si>
    <t>вул. Незалежності 6</t>
  </si>
  <si>
    <t>ФОП Пріма Ігор Вікторович</t>
  </si>
  <si>
    <t>вул. Чорновола,92А</t>
  </si>
  <si>
    <t>Техно</t>
  </si>
  <si>
    <t>пл. І.Франка,10А</t>
  </si>
  <si>
    <t>ВК – Меблі</t>
  </si>
  <si>
    <t>вул. Кардинала Любомира Гузара 5,маг 9</t>
  </si>
  <si>
    <t>вул. Калуська,4</t>
  </si>
  <si>
    <t>ФОП Осташ Людмила Василівна</t>
  </si>
  <si>
    <t>вул. Кармелюка, 8</t>
  </si>
  <si>
    <t>ФОП Нікончук Катерина Володимирівна</t>
  </si>
  <si>
    <t>вул. Баштанської республіки, 51</t>
  </si>
  <si>
    <t>Каскад</t>
  </si>
  <si>
    <t>вул.  Київська 14</t>
  </si>
  <si>
    <t>вул.Усп.-Троїцька ,37А</t>
  </si>
  <si>
    <t>вул. Київська 14</t>
  </si>
  <si>
    <t>ФОП Турмій Ярослав Ігорович</t>
  </si>
  <si>
    <t>вул. Гната Хоткевича, 36</t>
  </si>
  <si>
    <t>Меблі «3 слони»</t>
  </si>
  <si>
    <t>вул   Княгині Ольги 4</t>
  </si>
  <si>
    <t>Твій Дім</t>
  </si>
  <si>
    <t>вул.Першотравенська, 2</t>
  </si>
  <si>
    <t>магазин Акорд</t>
  </si>
  <si>
    <t>ФОП Лєньов Максим Сергійович</t>
  </si>
  <si>
    <t>бул. Центральний 2</t>
  </si>
  <si>
    <t>ФОП Фетищев Дмитро Анатолійович</t>
  </si>
  <si>
    <t>вул. Промислова 5</t>
  </si>
  <si>
    <t>МОБІопт</t>
  </si>
  <si>
    <t>PRIDE</t>
  </si>
  <si>
    <t>ул. Свято-Миколаївська, б.62</t>
  </si>
  <si>
    <t>ТОРГПОСТ</t>
  </si>
  <si>
    <t>просп. Голосіївський, 97-А</t>
  </si>
  <si>
    <t>Експерт</t>
  </si>
  <si>
    <t>вул. Каштанова ,6</t>
  </si>
  <si>
    <t xml:space="preserve">Універсал </t>
  </si>
  <si>
    <t>вул. Сокальська буд.2</t>
  </si>
  <si>
    <t>ФОП Кравчук Тарас Олександрович</t>
  </si>
  <si>
    <t>вул. Володимирська 20</t>
  </si>
  <si>
    <t>Дом дверей</t>
  </si>
  <si>
    <t>вул. Горького буд.3 б</t>
  </si>
  <si>
    <t>Бензо-електроінструмент</t>
  </si>
  <si>
    <t>пл.. Котляревського,6г</t>
  </si>
  <si>
    <t>Вікна- ТЕРС</t>
  </si>
  <si>
    <t xml:space="preserve">вул.Галицька, 51а </t>
  </si>
  <si>
    <t>Туристична агенція «Счастливое путешествие»</t>
  </si>
  <si>
    <t>вул. Полтавский шлях, б. 146</t>
  </si>
  <si>
    <t>Дім Сервіс</t>
  </si>
  <si>
    <t>вул С.Бандери ,13,а</t>
  </si>
  <si>
    <t>Анета</t>
  </si>
  <si>
    <t>проспект Перемоги, 1</t>
  </si>
  <si>
    <t>Меблі Платан</t>
  </si>
  <si>
    <t>вул. Шевченка ,94.</t>
  </si>
  <si>
    <t>Магазин Делюкс</t>
  </si>
  <si>
    <t>вул. героїв України, 1</t>
  </si>
  <si>
    <t>ФОП Волков Сергій Володимирович</t>
  </si>
  <si>
    <t>пров. Григорія Чкалова, б 2</t>
  </si>
  <si>
    <t>Меблі</t>
  </si>
  <si>
    <t>вул.1-го Травня, 12</t>
  </si>
  <si>
    <t>Планета Кухонь</t>
  </si>
  <si>
    <t>вул. Кільцева 4В</t>
  </si>
  <si>
    <t>Diawest</t>
  </si>
  <si>
    <t>Проскурівського підпілля, б. 61</t>
  </si>
  <si>
    <t>Склад-Ательє «Меблі»</t>
  </si>
  <si>
    <t xml:space="preserve">вул.Ребета 8А </t>
  </si>
  <si>
    <t>Теплий дім ПСП</t>
  </si>
  <si>
    <t>м-н Привокзальний, 1</t>
  </si>
  <si>
    <t>вул. Привокзальна, 13</t>
  </si>
  <si>
    <t>Дверной мир</t>
  </si>
  <si>
    <t>25 Садова 46</t>
  </si>
  <si>
    <t>PANDORA</t>
  </si>
  <si>
    <t>провулок Ломаний, б. 1а</t>
  </si>
  <si>
    <t>Студія гардин</t>
  </si>
  <si>
    <t>вул. Площа ринок 26 А</t>
  </si>
  <si>
    <t>вул. Соборна, 2</t>
  </si>
  <si>
    <t>вул. Шептицького 50</t>
  </si>
  <si>
    <t>Диван Диванич</t>
  </si>
  <si>
    <t>вул. Вокзальна</t>
  </si>
  <si>
    <t>вул. Київська, буд. 112</t>
  </si>
  <si>
    <t>Аероклуб</t>
  </si>
  <si>
    <t>вул. Рилєєва, буд 10-А, оф. 415</t>
  </si>
  <si>
    <t>ФОП Зарічний Степан Анатолійович</t>
  </si>
  <si>
    <t>провул.Шевченка,1а</t>
  </si>
  <si>
    <t>Акватехніка</t>
  </si>
  <si>
    <t>вул. Промислова, буд. 7</t>
  </si>
  <si>
    <t>Оселя</t>
  </si>
  <si>
    <t>вул. Б. Хмельницького, 2 а</t>
  </si>
  <si>
    <t>Arendamentro</t>
  </si>
  <si>
    <t>вул. Петропавлівська 10</t>
  </si>
  <si>
    <t>Євро кухня салон меблів</t>
  </si>
  <si>
    <t>вул. Хлібна, буд. 20</t>
  </si>
  <si>
    <t>ФОП Авдєєва Ольга Іванівна</t>
  </si>
  <si>
    <t>вул. Келецька, 122А.</t>
  </si>
  <si>
    <t>Глассо</t>
  </si>
  <si>
    <t>б-р. Олександрійський, 107</t>
  </si>
  <si>
    <t>ФОП Тимофеева Ганна Миколаївна</t>
  </si>
  <si>
    <t>вул. Виконкомівська,29е</t>
  </si>
  <si>
    <t>Море Турів</t>
  </si>
  <si>
    <t>пр. Соборний, буд. 192</t>
  </si>
  <si>
    <t>Вікна PERFEKT</t>
  </si>
  <si>
    <t xml:space="preserve">Пр-т Л.Українки,2а </t>
  </si>
  <si>
    <t xml:space="preserve">ФОП Голяка Олег Васильович  </t>
  </si>
  <si>
    <t>вул. Зелена, 251</t>
  </si>
  <si>
    <t>Електробуд</t>
  </si>
  <si>
    <t>вул. Інтернаціональна, буд.54</t>
  </si>
  <si>
    <t>iMobik</t>
  </si>
  <si>
    <t>вул. Гагаріна 7</t>
  </si>
  <si>
    <t xml:space="preserve">ФОП Скоріков Роман Генадійович </t>
  </si>
  <si>
    <t>Даринок</t>
  </si>
  <si>
    <t xml:space="preserve">Троещина ринок </t>
  </si>
  <si>
    <t>Ринок Святошино</t>
  </si>
  <si>
    <t>Вікна плюс</t>
  </si>
  <si>
    <t>б-р Будівельників, 27А</t>
  </si>
  <si>
    <t>пр. Т.Шевченка, 3</t>
  </si>
  <si>
    <t>ФОП Краштапук Андрій Володимирович</t>
  </si>
  <si>
    <t xml:space="preserve">вул. Піонерська, 30  – К5  </t>
  </si>
  <si>
    <t>ФОП Ортинський Олександр Васильович</t>
  </si>
  <si>
    <t xml:space="preserve">вул. Шевченка 40 </t>
  </si>
  <si>
    <t>VULKAN</t>
  </si>
  <si>
    <t>вул. Миколи Карнаухова 4</t>
  </si>
  <si>
    <t>Сова</t>
  </si>
  <si>
    <t>вул.Мироненка буд.,51</t>
  </si>
  <si>
    <t>ФОП Виниченко Олексій Вікторович</t>
  </si>
  <si>
    <t>вул. Базарна, буд. 18</t>
  </si>
  <si>
    <t>divan.com.ua</t>
  </si>
  <si>
    <t>вул. Велика Васильківська, 89</t>
  </si>
  <si>
    <t>Меблі для Душі</t>
  </si>
  <si>
    <t>Меблевий Дім Берегиня</t>
  </si>
  <si>
    <t>пров. Жуковського 9</t>
  </si>
  <si>
    <t>ФОП Кудря Валерій Іванович</t>
  </si>
  <si>
    <t>вул.Велігіна 30/2</t>
  </si>
  <si>
    <t>ФОП Мартинюк Роман Ярославович</t>
  </si>
  <si>
    <t>вул. Собранецька 115</t>
  </si>
  <si>
    <t>Best techno</t>
  </si>
  <si>
    <t>вул. Пушкіна 2</t>
  </si>
  <si>
    <t>ФОП Тарасюк Марія Степанівна</t>
  </si>
  <si>
    <t>вул.Святого Володимира 1</t>
  </si>
  <si>
    <t>My phone</t>
  </si>
  <si>
    <t>вул. Горького 166 ТЦ “Олімпія”</t>
  </si>
  <si>
    <t>Добробут</t>
  </si>
  <si>
    <t xml:space="preserve">вул. Горького б.7 </t>
  </si>
  <si>
    <t>Вікна Віконда</t>
  </si>
  <si>
    <t>вул. Степана Теліги,65 ( Революційна)</t>
  </si>
  <si>
    <t>Антресоль</t>
  </si>
  <si>
    <t>вул. Волошина 18/4-А (ТЦ Едельвейс)</t>
  </si>
  <si>
    <t>ФОП Чирка Сергій Іванович</t>
  </si>
  <si>
    <t xml:space="preserve">вул. Бондаренко, будинок 4, </t>
  </si>
  <si>
    <t>Турагенство “TUI”</t>
  </si>
  <si>
    <t>вул.Євгена Пікуса 1а</t>
  </si>
  <si>
    <t>Водолей</t>
  </si>
  <si>
    <t>вул. Цегляний провулок, 69/49</t>
  </si>
  <si>
    <t>Still-house</t>
  </si>
  <si>
    <t xml:space="preserve">вул.Петропавлівська 6 </t>
  </si>
  <si>
    <t>mtm-ua.com.ua</t>
  </si>
  <si>
    <t>вул. Б.Гаврилишина, буд.24</t>
  </si>
  <si>
    <t>Сoraltravel</t>
  </si>
  <si>
    <t>вул. Шевченко 21</t>
  </si>
  <si>
    <t>Декотера</t>
  </si>
  <si>
    <t>вул. Живова, 15б</t>
  </si>
  <si>
    <t>Мото ЦЕНТР_1</t>
  </si>
  <si>
    <t>вул. Воскресінська, 6</t>
  </si>
  <si>
    <t>ФОП Патер Володимир Тадейович</t>
  </si>
  <si>
    <t>вул. Шевченка, 317</t>
  </si>
  <si>
    <t>Меза-Меблі</t>
  </si>
  <si>
    <t>вул. Шевченка 28</t>
  </si>
  <si>
    <t>AquaStream</t>
  </si>
  <si>
    <t>вул.Окружна 4</t>
  </si>
  <si>
    <t>МотоМайстер</t>
  </si>
  <si>
    <t>вул. Товстого 5/1</t>
  </si>
  <si>
    <t>ФОП Зварун Мирослав Романович</t>
  </si>
  <si>
    <t>вул.Тисменицька,249 Б</t>
  </si>
  <si>
    <t>Авто-ГАЗ СЕРВІС</t>
  </si>
  <si>
    <t>вул.Вовчинецька, б.223</t>
  </si>
  <si>
    <t>ФОП Корчинська Марина Анатоліївна</t>
  </si>
  <si>
    <t>вул. Незалежності, 23</t>
  </si>
  <si>
    <t>ФОП Боков Олександр Валерійович</t>
  </si>
  <si>
    <t>вул. Ярослава Мудрого, 50</t>
  </si>
  <si>
    <t>ІКЦ_NFS Охтирка 2</t>
  </si>
  <si>
    <t xml:space="preserve">вул. Батюка, 47 </t>
  </si>
  <si>
    <t>Теплохол</t>
  </si>
  <si>
    <t>вул. Першотравнева, 10/28</t>
  </si>
  <si>
    <t xml:space="preserve">Go Work &amp; Visa </t>
  </si>
  <si>
    <t>вул. Ільфа і Петрова, буд. 18, офіс 412</t>
  </si>
  <si>
    <t>ФОП Думнич Володимир Іванович</t>
  </si>
  <si>
    <t>вул. Грушевського 16</t>
  </si>
  <si>
    <t>Інтерклімат</t>
  </si>
  <si>
    <t>вул.Провіантська 3</t>
  </si>
  <si>
    <t>ФОП Мендришора Зоряна Василівна</t>
  </si>
  <si>
    <t>вул.Котляревського, 8</t>
  </si>
  <si>
    <t>Лідер</t>
  </si>
  <si>
    <t>вул.Незалежності 73а/8</t>
  </si>
  <si>
    <t>ФОП Леонов Олексій Анатолійович</t>
  </si>
  <si>
    <t>вул. Ярослава Мудрого, 26</t>
  </si>
  <si>
    <t>Wintera</t>
  </si>
  <si>
    <t>вул. Миколи Микитюка 16А</t>
  </si>
  <si>
    <t>Мебельний Бум</t>
  </si>
  <si>
    <t>вул. Леваневського, 22</t>
  </si>
  <si>
    <t>Союз</t>
  </si>
  <si>
    <t>вул. Короленка 10\3</t>
  </si>
  <si>
    <t xml:space="preserve">Мобілка </t>
  </si>
  <si>
    <t>пр.Миру, 40</t>
  </si>
  <si>
    <t>Fashion House</t>
  </si>
  <si>
    <t>вул Пушкінська 59/45</t>
  </si>
  <si>
    <t>Кухонне обладнання та посуд</t>
  </si>
  <si>
    <t>вул. Промислова, б. 2Б</t>
  </si>
  <si>
    <t>Dival</t>
  </si>
  <si>
    <t>вул. Матросова 2</t>
  </si>
  <si>
    <t>вул. Сацького 11 П</t>
  </si>
  <si>
    <t>Магазин АПК</t>
  </si>
  <si>
    <t xml:space="preserve">пр.- т Л.Українки,1 </t>
  </si>
  <si>
    <t>Ліс&amp;Сад</t>
  </si>
  <si>
    <t xml:space="preserve">пр.-т Л. Українки,48 </t>
  </si>
  <si>
    <t>вул. Фурманова ,55</t>
  </si>
  <si>
    <t>Фортуна</t>
  </si>
  <si>
    <t>вул.І.Франка 1</t>
  </si>
  <si>
    <t>вул. Мелітопольська б. 228</t>
  </si>
  <si>
    <t>Країна мрій</t>
  </si>
  <si>
    <t>вул. 8 Березня б.21</t>
  </si>
  <si>
    <t>Якісні Меблі</t>
  </si>
  <si>
    <t>вул.Стависька 44</t>
  </si>
  <si>
    <t>Мій Гаджет</t>
  </si>
  <si>
    <t>вул. Проскурівська, буд. 33</t>
  </si>
  <si>
    <t>MIRA</t>
  </si>
  <si>
    <t>вул. Транзитна 7А</t>
  </si>
  <si>
    <t>Appleroom</t>
  </si>
  <si>
    <t>вул.Степана  Бандери 20</t>
  </si>
  <si>
    <t>Ваш Сантехник</t>
  </si>
  <si>
    <t xml:space="preserve">вул. Лесі Українки, буд. 10  </t>
  </si>
  <si>
    <t>ЗІК</t>
  </si>
  <si>
    <t>вул. Гагаріна 39 ка.5</t>
  </si>
  <si>
    <t>Кедр+</t>
  </si>
  <si>
    <t>Першотравенська, 22</t>
  </si>
  <si>
    <t>Мобілка</t>
  </si>
  <si>
    <t>вул. Космічна,51</t>
  </si>
  <si>
    <t xml:space="preserve">Вікна WDS </t>
  </si>
  <si>
    <t>вул. Привокзальна,б 28,кв 8</t>
  </si>
  <si>
    <t>СТО</t>
  </si>
  <si>
    <t>вул. Київський шлях 2/15</t>
  </si>
  <si>
    <t>Лидер</t>
  </si>
  <si>
    <t>Бериславське шосе 38</t>
  </si>
  <si>
    <t>Моя Хата</t>
  </si>
  <si>
    <t>вул. Гаркуші 10</t>
  </si>
  <si>
    <t>КІСС</t>
  </si>
  <si>
    <t>вул.Соборна 10а, оф.19</t>
  </si>
  <si>
    <t>Проун</t>
  </si>
  <si>
    <t>вул. Іллінська, б.55</t>
  </si>
  <si>
    <t>PROF-Бетон</t>
  </si>
  <si>
    <t>вул. П. Мирного б. 53</t>
  </si>
  <si>
    <t>Меблі під замовлення</t>
  </si>
  <si>
    <t>вул. Шахтобудівників, б.10, кв.17</t>
  </si>
  <si>
    <t>вул.Будівельна 1.</t>
  </si>
  <si>
    <t>вул. Степана  Бандери 20</t>
  </si>
  <si>
    <t>Лідер меблів</t>
  </si>
  <si>
    <t xml:space="preserve">вул. Городоцька 207 </t>
  </si>
  <si>
    <t>Мото Центр</t>
  </si>
  <si>
    <t>вул. Торгова, буд. 4</t>
  </si>
  <si>
    <t xml:space="preserve"> Меблі N</t>
  </si>
  <si>
    <t>вул. Кравчука,32а</t>
  </si>
  <si>
    <t>Мото техніка</t>
  </si>
  <si>
    <t>Авторинок</t>
  </si>
  <si>
    <t>вул. Чубчика ( Синякова), 223</t>
  </si>
  <si>
    <t>Статус Вікна</t>
  </si>
  <si>
    <t>пр. Дніпровський, буд. 19</t>
  </si>
  <si>
    <t>Євробуд</t>
  </si>
  <si>
    <t>вул. Калуська, 4</t>
  </si>
  <si>
    <t>Віконда</t>
  </si>
  <si>
    <t>вул.Шевченко, буд.71</t>
  </si>
  <si>
    <t>вул. Химиків, 22</t>
  </si>
  <si>
    <t>АТЛАНТ</t>
  </si>
  <si>
    <t>вул. Першотравнева, 141</t>
  </si>
  <si>
    <t>App Bar</t>
  </si>
  <si>
    <t>вул. Усова, 36</t>
  </si>
  <si>
    <t>вул. Садова 29а</t>
  </si>
  <si>
    <t>ПРОФІ ДАХ</t>
  </si>
  <si>
    <t>вул. Дж.Дудаєва, 5</t>
  </si>
  <si>
    <t>Техніка</t>
  </si>
  <si>
    <t>вул. Підгаєцька 1, а</t>
  </si>
  <si>
    <t>Ваша Оптика</t>
  </si>
  <si>
    <t>вул. Кропоткіна, буд. 35</t>
  </si>
  <si>
    <t>Ліка Комфорт</t>
  </si>
  <si>
    <t>вул. Духновича, 73</t>
  </si>
  <si>
    <t>вул. Спортивна, 21</t>
  </si>
  <si>
    <t>Відділ меблів в "Будинок торгівлі"</t>
  </si>
  <si>
    <t>вул. Лазаревського, 12</t>
  </si>
  <si>
    <t>https://kiev-it.com/</t>
  </si>
  <si>
    <t>бул. В.Гавела, 18</t>
  </si>
  <si>
    <t>DREAM STORE (dream-store.com.ua)</t>
  </si>
  <si>
    <t>вул.Світличного буд.3/2, кв.41</t>
  </si>
  <si>
    <t>Добрий майстер</t>
  </si>
  <si>
    <t>вул. Вербицького 18</t>
  </si>
  <si>
    <t>Теплый Дом</t>
  </si>
  <si>
    <t>вул. Потьомкінська, 131-В</t>
  </si>
  <si>
    <t>Площа Перемоги, 2</t>
  </si>
  <si>
    <t>Веломагазин</t>
  </si>
  <si>
    <t>вул. Шевченка, 1</t>
  </si>
  <si>
    <t>вул. Садова, 14/22</t>
  </si>
  <si>
    <t>вул. Чорновола, 2</t>
  </si>
  <si>
    <t>ФОП Сітало Н.В.</t>
  </si>
  <si>
    <t>вул. М.Горького, 12</t>
  </si>
  <si>
    <t>КАРАТ</t>
  </si>
  <si>
    <t>вул. Воскресенська, 34/5</t>
  </si>
  <si>
    <t>Аллегро</t>
  </si>
  <si>
    <t>вул. Дюміна, 48/28</t>
  </si>
  <si>
    <t>Магазин Меблі-вікна-двері</t>
  </si>
  <si>
    <t>вул.Горького, буд.153</t>
  </si>
  <si>
    <t>IT servise  салон зв’язку</t>
  </si>
  <si>
    <t>м-н Незалежності,  б.15</t>
  </si>
  <si>
    <t>ALTEK DNEPR</t>
  </si>
  <si>
    <t>пр. Слобожанський, 31 Д</t>
  </si>
  <si>
    <t>Дах Плюс</t>
  </si>
  <si>
    <t>вул. Терещенків, 57</t>
  </si>
  <si>
    <t>вул. Нижанківського, 2а</t>
  </si>
  <si>
    <t>Ваша техніка</t>
  </si>
  <si>
    <t>вул. Шевченка 1</t>
  </si>
  <si>
    <t>вул. Іллічівська, б.74а</t>
  </si>
  <si>
    <t>вул. Аптечна, б. 4</t>
  </si>
  <si>
    <t>Комп'ютери та комплектуючі</t>
  </si>
  <si>
    <t>вул. Героїв Сталінграду, б.1</t>
  </si>
  <si>
    <t>вул. Центральна, 2в</t>
  </si>
  <si>
    <t xml:space="preserve">3e.com.ua </t>
  </si>
  <si>
    <t>вул. Волинська, 60</t>
  </si>
  <si>
    <t>вул. Садова ,19-а</t>
  </si>
  <si>
    <t>Турагенство «Отдых/Туризм/Оздоровление»</t>
  </si>
  <si>
    <t>пр. Миру  42а</t>
  </si>
  <si>
    <t>Світ  Меблів</t>
  </si>
  <si>
    <t>вул. Куйбишева, 196/49</t>
  </si>
  <si>
    <t>Ваша Хата</t>
  </si>
  <si>
    <t>вул. Краснодонців (ринок)</t>
  </si>
  <si>
    <t>Окна Двери</t>
  </si>
  <si>
    <t xml:space="preserve"> вул. 23 Серпня, б.12, к. 26</t>
  </si>
  <si>
    <t>Вікна Двері Дахи Фасади</t>
  </si>
  <si>
    <t>вул. Кн.Ольги, буд.5</t>
  </si>
  <si>
    <t>вул. Млинівська, 20</t>
  </si>
  <si>
    <t>вул. Клубна, 10</t>
  </si>
  <si>
    <t>Телас -групп</t>
  </si>
  <si>
    <t>вул., Івана Виговського , буд 18-Д, кв., 47</t>
  </si>
  <si>
    <t>Дніпро-М</t>
  </si>
  <si>
    <t>Галочкіна, буд. 29</t>
  </si>
  <si>
    <t>АВТЕП</t>
  </si>
  <si>
    <t>вул. Молодіжна, 10 кв. 15</t>
  </si>
  <si>
    <t>Магазин «Крамниця»</t>
  </si>
  <si>
    <t>вул. Центральна 103</t>
  </si>
  <si>
    <t>Зірка</t>
  </si>
  <si>
    <t>вул. Майдан Незалежності, 13</t>
  </si>
  <si>
    <t>вул. Соборна, 35 А</t>
  </si>
  <si>
    <t>Лісова Планета</t>
  </si>
  <si>
    <t>вул.Шевченка, 54</t>
  </si>
  <si>
    <t>Магазин</t>
  </si>
  <si>
    <t>пр.Миру,  49</t>
  </si>
  <si>
    <t>меблевий салон «Рассвет»</t>
  </si>
  <si>
    <t>вул. Камчатська, 2</t>
  </si>
  <si>
    <t>V.I.P. ХАТА</t>
  </si>
  <si>
    <t>вул. Центральна, 53</t>
  </si>
  <si>
    <t>Вікна-двері</t>
  </si>
  <si>
    <t>пр-т Грушевського, 23/3</t>
  </si>
  <si>
    <t>Меблі, матраси</t>
  </si>
  <si>
    <t>вул. Карпенка-Карого 1А, маг.74</t>
  </si>
  <si>
    <t>https://bomba.co.ua/</t>
  </si>
  <si>
    <t>вул. Дністровська, 45</t>
  </si>
  <si>
    <t>Магазин «ІОН»</t>
  </si>
  <si>
    <t>вул. Вайсера, буд. 28</t>
  </si>
  <si>
    <t>СТО VIADUG</t>
  </si>
  <si>
    <t>вул. Прорізна, 33</t>
  </si>
  <si>
    <t>ФОП Староконь Валентина Іванівна</t>
  </si>
  <si>
    <t>пр-т.Московський, 196-4 (2 поверх)</t>
  </si>
  <si>
    <t>Вікна Двері</t>
  </si>
  <si>
    <t>вул. 1-го Травня, 8/3</t>
  </si>
  <si>
    <t>Карандаш</t>
  </si>
  <si>
    <t>вул. Леніна, 7</t>
  </si>
  <si>
    <t>Туристичне агентство Корал Тревел</t>
  </si>
  <si>
    <t>вул.77 Гвардійської дивізії, 1</t>
  </si>
  <si>
    <t>Гуртовня</t>
  </si>
  <si>
    <t>вул. 1-го травня, буд. 12</t>
  </si>
  <si>
    <t>Вікно Плюс</t>
  </si>
  <si>
    <t>вул. Івана Павла ІІ, 4</t>
  </si>
  <si>
    <t>вул. Північний Бульвар, 3</t>
  </si>
  <si>
    <t xml:space="preserve">вул.Войцеховича, 29 </t>
  </si>
  <si>
    <t>Магазин «Вікна, двері» Steko</t>
  </si>
  <si>
    <t>вул. Ізяславська, 2</t>
  </si>
  <si>
    <t>Кондиціонери</t>
  </si>
  <si>
    <t>вул. Дніпровська, 9</t>
  </si>
  <si>
    <t>вул. М.Микитюка, 2/3</t>
  </si>
  <si>
    <t>AppleBar</t>
  </si>
  <si>
    <t>вул. Маковея, 66, 2-ий  А Поверх №73</t>
  </si>
  <si>
    <t>вул.Степана Бандери, 26</t>
  </si>
  <si>
    <t>ФОП Маркович Володимир Іванович</t>
  </si>
  <si>
    <t>вул. Міцкевича, буд. 45</t>
  </si>
  <si>
    <t>Моби Опт</t>
  </si>
  <si>
    <t>вул. Першотравнева 45, кв.29</t>
  </si>
  <si>
    <t>Кривалівський ринок</t>
  </si>
  <si>
    <t>Комфорт-Люкс</t>
  </si>
  <si>
    <t>вул. Коряка, 3</t>
  </si>
  <si>
    <t>ЕВМ</t>
  </si>
  <si>
    <t xml:space="preserve">вул. Жовтнева 39/41 </t>
  </si>
  <si>
    <t>Меблі GRANDT</t>
  </si>
  <si>
    <t>вул. Незалежної України, 14</t>
  </si>
  <si>
    <t>Lera and Polo</t>
  </si>
  <si>
    <t>вул. Базарна, 22</t>
  </si>
  <si>
    <t>Гранд</t>
  </si>
  <si>
    <t>вул. Тролейбусна, буд. 19, кв. 80</t>
  </si>
  <si>
    <t>вул. Павлоградська, 36</t>
  </si>
  <si>
    <t>Продукти, зазначені на вкладці "Satellite" надаються на придбання товарів в наступних партнерів Банку:</t>
  </si>
  <si>
    <t>KompVsesvit_0-6-24</t>
  </si>
  <si>
    <t>KompVsesvit_0-10-24</t>
  </si>
  <si>
    <t>Жжук_0-3-24</t>
  </si>
  <si>
    <t>Жжук_0-6-24</t>
  </si>
  <si>
    <t>Жжук_0-10-24</t>
  </si>
  <si>
    <t>Satellite 5-12 KL_PR (Proftel)</t>
  </si>
  <si>
    <t>Satellite 10-12 KL_PR (Proftel)</t>
  </si>
  <si>
    <t>Продукт</t>
  </si>
  <si>
    <t>вул.Іллінська буд.27-1</t>
  </si>
  <si>
    <t>ТОВ "Мобіжук"</t>
  </si>
  <si>
    <t>пр.Миру,3</t>
  </si>
  <si>
    <t xml:space="preserve">вул. Вишгородська, 21/ І </t>
  </si>
  <si>
    <t>вул.Центральна 35-б</t>
  </si>
  <si>
    <t>вул. Незалежності, 67</t>
  </si>
  <si>
    <t>вул, Шевченка, 46</t>
  </si>
  <si>
    <t>вул. Теодора Драйзера, 4</t>
  </si>
  <si>
    <t>Школьная, 2</t>
  </si>
  <si>
    <t>Достоєвського, 6-1</t>
  </si>
  <si>
    <t xml:space="preserve">вул. Незалежностi 63 б </t>
  </si>
  <si>
    <t>вул. Гоголя, 2</t>
  </si>
  <si>
    <t xml:space="preserve">просп. Миру, 49 </t>
  </si>
  <si>
    <t>вул.Гвардійської Дивізії, 1</t>
  </si>
  <si>
    <t>ул. Соборная, 84 А</t>
  </si>
  <si>
    <t xml:space="preserve">вул. Генерала Ватутіна, 2 </t>
  </si>
  <si>
    <t>вул. Андрія Гурічева, б/н</t>
  </si>
  <si>
    <t>вул.Макаренко 2</t>
  </si>
  <si>
    <t>вул.Шевченка,53 Б</t>
  </si>
  <si>
    <t>вул.Шевченка,84</t>
  </si>
  <si>
    <t>1-го Травня 71а</t>
  </si>
  <si>
    <t xml:space="preserve">вул.Садова, 103 </t>
  </si>
  <si>
    <t>мкр.Вараш, 11/1а</t>
  </si>
  <si>
    <t xml:space="preserve">вул.Вацлава Гавела, 18  </t>
  </si>
  <si>
    <t>вул. Мазепи, 11</t>
  </si>
  <si>
    <t>вул. Шевченка, 354</t>
  </si>
  <si>
    <t>вул. Шпитальна, 9</t>
  </si>
  <si>
    <t>вул. Текстильна, 28</t>
  </si>
  <si>
    <t>вул. Сагайдачного, 2</t>
  </si>
  <si>
    <t>вул. Перля, 3</t>
  </si>
  <si>
    <t>вул. М.Шептицького,6</t>
  </si>
  <si>
    <t>вул. Живова, 15/а</t>
  </si>
  <si>
    <t>вул. 15 Квітня, 5/а</t>
  </si>
  <si>
    <t>пл.І.Франка, 9</t>
  </si>
  <si>
    <t>М. Верхньодніпровськ вул. Шевченка 11</t>
  </si>
  <si>
    <t>вул. Матросова, 28 а</t>
  </si>
  <si>
    <t>вул. Привокзальна, 2</t>
  </si>
  <si>
    <t>пр. Соборний, 150</t>
  </si>
  <si>
    <t>вул. Грушевського, 35</t>
  </si>
  <si>
    <t>вул. Шашкевича, 13</t>
  </si>
  <si>
    <t>Д. Галицького, 5</t>
  </si>
  <si>
    <t xml:space="preserve"> Лесі Українки, 67 </t>
  </si>
  <si>
    <t>вул. Проскурівська,45</t>
  </si>
  <si>
    <t>вул. Проскурівська,18/69</t>
  </si>
  <si>
    <t xml:space="preserve">Княгині Ольги, 106 </t>
  </si>
  <si>
    <t xml:space="preserve">вул. Зелена , 147 </t>
  </si>
  <si>
    <t>Городоцька,133</t>
  </si>
  <si>
    <t>Городоцька,177</t>
  </si>
  <si>
    <t>вул. Валова, б. 2</t>
  </si>
  <si>
    <t>Живова, 15а</t>
  </si>
  <si>
    <t>Перля , б.3</t>
  </si>
  <si>
    <t>Сагайдачного 2</t>
  </si>
  <si>
    <t>Шептицького 6</t>
  </si>
  <si>
    <t xml:space="preserve"> вул.Стависька,65</t>
  </si>
  <si>
    <t>вул.Незалежності 3А</t>
  </si>
  <si>
    <t xml:space="preserve"> вул.Грушевського, 28.</t>
  </si>
  <si>
    <t>вул.С.Стрільців,27</t>
  </si>
  <si>
    <t xml:space="preserve"> вул.Калуська ,5а</t>
  </si>
  <si>
    <t>вул.Б.Хмельницького,1</t>
  </si>
  <si>
    <t>вул. Новгородська, 396</t>
  </si>
  <si>
    <t>вул., Незалежності, 37</t>
  </si>
  <si>
    <t>вул. Вовчинецька, 225 А</t>
  </si>
  <si>
    <t>вул. Тролейбусна, 2</t>
  </si>
  <si>
    <t xml:space="preserve"> вул Незалежності, 67</t>
  </si>
  <si>
    <t xml:space="preserve"> вул. Шевченка, 46</t>
  </si>
  <si>
    <t>вул. Собранецька 89</t>
  </si>
  <si>
    <t xml:space="preserve"> вул.Легоцького 19 </t>
  </si>
  <si>
    <t xml:space="preserve"> вул. Минайська 34</t>
  </si>
  <si>
    <t xml:space="preserve"> вул.Шевченка, 97 </t>
  </si>
  <si>
    <t xml:space="preserve">пр-т Незалежності 129/18 </t>
  </si>
  <si>
    <t xml:space="preserve"> вул.Головна, 200</t>
  </si>
  <si>
    <t xml:space="preserve"> вул.Ентузіастів 2Б</t>
  </si>
  <si>
    <t xml:space="preserve">вул. Грушевського 2 </t>
  </si>
  <si>
    <t>вул. Чорновола 13</t>
  </si>
  <si>
    <t xml:space="preserve"> вул.Воз'єднання,20</t>
  </si>
  <si>
    <t xml:space="preserve"> вул. Космонавта Біляєва,10</t>
  </si>
  <si>
    <t>вул. Томаша Масарика,19</t>
  </si>
  <si>
    <t>вул.Шевченка,12</t>
  </si>
  <si>
    <t>Сокальська, 3</t>
  </si>
  <si>
    <t>Сокальська, 5</t>
  </si>
  <si>
    <t>Ільїнська, 12</t>
  </si>
  <si>
    <t>Лермонтова, 8 а</t>
  </si>
  <si>
    <t>ул.Железнодорожная 15</t>
  </si>
  <si>
    <t>вул. Чорновола, б 13</t>
  </si>
  <si>
    <t>вул. Грушевського, б. 2</t>
  </si>
  <si>
    <t>пл. Ринок,35</t>
  </si>
  <si>
    <t xml:space="preserve"> пл. Ринок, 3</t>
  </si>
  <si>
    <t>Ленінградських курсантів</t>
  </si>
  <si>
    <t xml:space="preserve">вул. Шевченка, 155 </t>
  </si>
  <si>
    <t xml:space="preserve">м.Жмеринка , вул. Пушкіна б.3. </t>
  </si>
  <si>
    <t>м.Львів вул. Кавалерідзе,2</t>
  </si>
  <si>
    <t>м.Жмеринка, вул.Центральна, б.1</t>
  </si>
  <si>
    <t>м. Львів, вул. Кн. Ольга 114</t>
  </si>
  <si>
    <t>вул.Київська, 66</t>
  </si>
  <si>
    <t>вул. Шевченка б/н</t>
  </si>
  <si>
    <t>вул. Кн Ольги 30/3</t>
  </si>
  <si>
    <t>пр-т.  Соборний 122А</t>
  </si>
  <si>
    <t>м. Бердянськ, вул. праці 33</t>
  </si>
  <si>
    <t>м.Богодухів, пл.Незалежності,32</t>
  </si>
  <si>
    <t>м.Ковель, вул. Лесы Украънки, 20</t>
  </si>
  <si>
    <t>м. Мелітополь, вул. Університетська 9</t>
  </si>
  <si>
    <t>м.Полтава, вул. Івана Мазепи «Калініна»</t>
  </si>
  <si>
    <t>м.Чортків, вул. Бандери 30</t>
  </si>
  <si>
    <t>м. Гадяч,  вул. Гетьманська, 13</t>
  </si>
  <si>
    <t>м. Охтирка, пров. Харківський, 12</t>
  </si>
  <si>
    <t>м. Чортків Швченка 10</t>
  </si>
  <si>
    <t xml:space="preserve">м. Новоград-Волинський, вул. Шевченко,52 </t>
  </si>
  <si>
    <t xml:space="preserve">М. Енергодар, вул. Молодіжна, 43/46 </t>
  </si>
  <si>
    <t xml:space="preserve">м.Бердичів вул. Чорновола 9 </t>
  </si>
  <si>
    <t>м. Баштанка, вул. Полтавська, 2</t>
  </si>
  <si>
    <t>м.Старокостянтинів вул.К.Острозького 10</t>
  </si>
  <si>
    <t>м. Умань, Черкаська обл, вул. Велика Фонтанна, 31-а</t>
  </si>
  <si>
    <t>М. Жовті Води, вул. Козацької слави, 48</t>
  </si>
  <si>
    <t>м. Нововолинськ, буль. Шевченка 2 Жжук</t>
  </si>
  <si>
    <t>м.Луцьк  просп. Соборності, 36</t>
  </si>
  <si>
    <t>Вінницька область, м.Бершадь, вул. Першотравнева 1а</t>
  </si>
  <si>
    <t>м.Костопіль, вул.Руданського 5</t>
  </si>
  <si>
    <t>м. Першотравенськ, вул. Горького 3</t>
  </si>
  <si>
    <t>м.Красилів вул.Ціолковського.3</t>
  </si>
  <si>
    <t>м.Подільськ, пров. Незалежності біля ЗОШ №5</t>
  </si>
  <si>
    <t>м. Зміїв, пров. Залізничний, б-н</t>
  </si>
  <si>
    <t>м.Яворів, вул. Маковея,64</t>
  </si>
  <si>
    <t>м.Яворів, вул. Маковея,66</t>
  </si>
  <si>
    <t>М. Вільногірськ, вул. Центральна 61б</t>
  </si>
  <si>
    <t>М.Бобринець, вул.Базарна,134</t>
  </si>
  <si>
    <t>м.Радехів вул.Лесі Українки 1</t>
  </si>
  <si>
    <t>вул. Велика Житомирська, буд.1/2</t>
  </si>
  <si>
    <t>вул.Пищана</t>
  </si>
  <si>
    <t>вул. Шевченка, 128</t>
  </si>
  <si>
    <t>вул. Гетьманська, 40 А</t>
  </si>
  <si>
    <t>вул. Електрометалургів, 6а</t>
  </si>
  <si>
    <t xml:space="preserve">просп. Трубніков 13/36 </t>
  </si>
  <si>
    <t>вул. Харківська,5</t>
  </si>
  <si>
    <t>вул. Матросова 28а</t>
  </si>
  <si>
    <t>вул. Привокзальна 2.</t>
  </si>
  <si>
    <t>вул. Коновальця 8</t>
  </si>
  <si>
    <t>вул. Кравченко, р-н житл. Буд. 2 А</t>
  </si>
  <si>
    <t>по вул. Гетьманська, 35, приміщення 37</t>
  </si>
  <si>
    <t>вул. Любомирська, 187/1</t>
  </si>
  <si>
    <t>вул. Кардинала Любомира Гузара 5</t>
  </si>
  <si>
    <t>вул.Промислова  7, г.</t>
  </si>
  <si>
    <t>вул. Пастера, буд.6А</t>
  </si>
  <si>
    <t>вул. Тараса Шевченка 33-А</t>
  </si>
  <si>
    <t xml:space="preserve">вул.Шевченка,16 </t>
  </si>
  <si>
    <t>майдан Шевчека, б/н</t>
  </si>
  <si>
    <t>вул.Троїцька,8</t>
  </si>
  <si>
    <t>вул Батюка 9</t>
  </si>
  <si>
    <t>вул, Огія 25 б</t>
  </si>
  <si>
    <t>вул. Центральна, 32</t>
  </si>
  <si>
    <t>Героїв Чернобиля,2</t>
  </si>
  <si>
    <t>вул. Митрополита Володимира, 33Б</t>
  </si>
  <si>
    <t>вул Покровська 2Г</t>
  </si>
  <si>
    <t>вул. Єдності, 15</t>
  </si>
  <si>
    <t>вул. 19 вересня, 104</t>
  </si>
  <si>
    <t>вул. Промислова, 2а</t>
  </si>
  <si>
    <t xml:space="preserve">вул.Привокзальна, 10а </t>
  </si>
  <si>
    <t>площадь Незалежності ,буд.2</t>
  </si>
  <si>
    <t>вул. Сорокоріччя-Перемоги, буд.6</t>
  </si>
  <si>
    <t>вул. Садова 7</t>
  </si>
  <si>
    <t>вул. Промислова 7</t>
  </si>
  <si>
    <t>вул. Звягельська, 3/д</t>
  </si>
  <si>
    <t>вул. Грушевського, 25</t>
  </si>
  <si>
    <t>Площа Шевченка, 4</t>
  </si>
  <si>
    <t>вул. Києво-Московська 36/37</t>
  </si>
  <si>
    <t xml:space="preserve">вул. Князя Василька 111 </t>
  </si>
  <si>
    <t>вул. Інтернаціональна, 4А/1</t>
  </si>
  <si>
    <t>вул. Братів Радченко, 56</t>
  </si>
  <si>
    <t>вул. Інтеркультурна, 79</t>
  </si>
  <si>
    <t>вул. Широка 37</t>
  </si>
  <si>
    <t>вул. Л. Українки, 1б</t>
  </si>
  <si>
    <t>Комп'ютерний всесвіт</t>
  </si>
  <si>
    <t>вул. Д. Галицького,1</t>
  </si>
  <si>
    <t>вул. Маковея, 64</t>
  </si>
  <si>
    <t>Перехрестя Липинського/Чорновола "Ашан"</t>
  </si>
  <si>
    <t>вул. Лермонтова 27</t>
  </si>
  <si>
    <t xml:space="preserve">пр. Богдана Хмельницького, буд. 30-А </t>
  </si>
  <si>
    <t>вул. Михайла Грушевського, 21-23</t>
  </si>
  <si>
    <t xml:space="preserve">пр. 50-річчя Перемоги, буд. 21 </t>
  </si>
  <si>
    <t>пр-т Ч.Калини, 36</t>
  </si>
  <si>
    <t>пр-т Ч.Калини, 62</t>
  </si>
  <si>
    <t>вул. Грушевського, 29</t>
  </si>
  <si>
    <t>вул. Грушевського 35-А</t>
  </si>
  <si>
    <t>вул. Стависька 55</t>
  </si>
  <si>
    <t>вул. Достоєвського, 10</t>
  </si>
  <si>
    <t>Майдан Шевченка 6</t>
  </si>
  <si>
    <t>пр. Незалежності 9/39А</t>
  </si>
  <si>
    <t>пр. Трубників, буд. 13.</t>
  </si>
  <si>
    <t>вул. Винниченка, 2</t>
  </si>
  <si>
    <t>вул. Пушкина 4а</t>
  </si>
  <si>
    <t>пр-т. Соборний 85</t>
  </si>
  <si>
    <t>вул. Покровська 62</t>
  </si>
  <si>
    <t>вул. Широка, 12</t>
  </si>
  <si>
    <t>вул. Героїв України 108а</t>
  </si>
  <si>
    <t>вул. Соборності 24</t>
  </si>
  <si>
    <t>вул. Шевченка 151</t>
  </si>
  <si>
    <t>вул. Центральна, 42 Я.</t>
  </si>
  <si>
    <t>вул. Велика Фонтанна, 31 Б</t>
  </si>
  <si>
    <t>вул. Шевченка, 15</t>
  </si>
  <si>
    <t>пр-т. Миру 30</t>
  </si>
  <si>
    <t>вул.Небесної Сотні 31В</t>
  </si>
  <si>
    <t>пл.Ринок, 31</t>
  </si>
  <si>
    <t>вул. Данила Галицького, 1</t>
  </si>
  <si>
    <t>вул. Кривий вал, 30а</t>
  </si>
  <si>
    <t>вул. Городоцька, 21</t>
  </si>
  <si>
    <t>вул. Сихівська, 8</t>
  </si>
  <si>
    <t xml:space="preserve"> вул. Городоцька, 137</t>
  </si>
  <si>
    <t>вул. Соборна, 260Б</t>
  </si>
  <si>
    <t>вул.Валова 30</t>
  </si>
  <si>
    <t>пл. Ринок, 14</t>
  </si>
  <si>
    <t>вул. Майдан Ринок, 9а</t>
  </si>
  <si>
    <t>пр-т Шевченка, 3</t>
  </si>
  <si>
    <t>вул. Шептицького, 12</t>
  </si>
  <si>
    <t>вул. 30-річчя Перемоги, буд. 2/12</t>
  </si>
  <si>
    <t>пр.Азовський 31</t>
  </si>
  <si>
    <t>пл.Ринок 2</t>
  </si>
  <si>
    <t>пл. Ів. Франка, 4</t>
  </si>
  <si>
    <t>вул.Січових Стрільців, 33г</t>
  </si>
  <si>
    <t>вул. Соборна 5-Б</t>
  </si>
  <si>
    <t>вул. Шевченка, 6</t>
  </si>
  <si>
    <t>вул. Першого Травня 67</t>
  </si>
  <si>
    <t>вул.Грушевського 20</t>
  </si>
  <si>
    <t>вул. Українська 16, прим. №108</t>
  </si>
  <si>
    <t>пр. Будівельників, 32, прим.75</t>
  </si>
  <si>
    <t>вул. Пушкіна 3</t>
  </si>
  <si>
    <t>вул. 50-річчя комсомолу, р-н буд. №77 по вул. І.Богуна</t>
  </si>
  <si>
    <t>пр-т. Соборний 44</t>
  </si>
  <si>
    <t>вул. Дністровська, 26</t>
  </si>
  <si>
    <t>вул. Промисловій 1 В</t>
  </si>
  <si>
    <t>вул. Л.Українки, 2а</t>
  </si>
  <si>
    <t>вул. Л.Українки, 15а</t>
  </si>
  <si>
    <t>вул. Стуса, 2</t>
  </si>
  <si>
    <t>вул. Базарна Площа 3</t>
  </si>
  <si>
    <t>вул. Незалежності буд. 47</t>
  </si>
  <si>
    <t>Пр. Соборний, б.44</t>
  </si>
  <si>
    <t>Павлоградська, 44</t>
  </si>
  <si>
    <t>вул.Будівельників 32</t>
  </si>
  <si>
    <t>мікрорайон Вараш 11/3Б</t>
  </si>
  <si>
    <t>М. Мелитополь, вул. Грушевського 21</t>
  </si>
  <si>
    <t>М. Світловодськ, вул. Героїв України 108а</t>
  </si>
  <si>
    <t>М. Яворів, вул. Курбаса 35</t>
  </si>
  <si>
    <t>Партнер</t>
  </si>
  <si>
    <t xml:space="preserve">Жжук_0-3-24, 
Жжук_0-6-24,
 Жжук_0-10-24
</t>
  </si>
  <si>
    <t>Satellite 5-12_KL_PR, 
Satellite 10-12_KL_PR</t>
  </si>
  <si>
    <t>KompVsesvit_0-6-24, 
KompVsesvit_0-10-24</t>
  </si>
  <si>
    <t>Satellite_0-3-12 New, 
Satellite_0-3-12 New Ins, 
Satellite_0-5-12 New Ins, 
Satellite_0-6-18 New Ins,
Satellite_0-10-16 New Ins,  
SatelliteSt, 48 міс</t>
  </si>
  <si>
    <t>Орієнтовна загальна вартість кредиту, грн.</t>
  </si>
  <si>
    <t>Орієнтовний платіж, грн.</t>
  </si>
  <si>
    <t>Термін кредитування (міс.)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</si>
</sst>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_-* #,##0.00_₴_-;\-* #,##0.00_₴_-;_-* &quot;-&quot;??_₴_-;_-@_-"/>
    <numFmt numFmtId="165" formatCode="_-* #,##0.00\ _ _-;\-* #,##0.00\ _ _-;_-* &quot;-&quot;??\ _ _-;_-@_-"/>
    <numFmt numFmtId="166" formatCode="#&quot; &quot;##0"/>
    <numFmt numFmtId="167" formatCode="0.0%"/>
    <numFmt numFmtId="168" formatCode="#&quot; &quot;##0.0"/>
    <numFmt numFmtId="169" formatCode="#&quot; &quot;##0.00"/>
    <numFmt numFmtId="170" formatCode="#&quot; &quot;##0.00\ [$грн.-422]"/>
    <numFmt numFmtId="171" formatCode="#&quot; &quot;##0.0\ [$грн.-422]"/>
    <numFmt numFmtId="172" formatCode="0.0"/>
    <numFmt numFmtId="173" formatCode="_-* #&quot; &quot;##0.0\ _ _-;\-* #&quot; &quot;##0.0\ _ _-;_-* &quot;-&quot;??\ _ _-;_-@_-"/>
    <numFmt numFmtId="174" formatCode="_-* #&quot; &quot;##0\ _ _-;\-* #&quot; &quot;##0\ _ _-;_-* &quot;-&quot;??\ _ _-;_-@_-"/>
    <numFmt numFmtId="175" formatCode="#&quot; &quot;##0_ ;\-#&quot; &quot;##0\ "/>
    <numFmt numFmtId="176" formatCode="0.0000%"/>
    <numFmt numFmtId="177" formatCode="0.000000%"/>
    <numFmt numFmtId="178" formatCode="_-* #,##0.00&quot; &quot;_-;\-* #,##0.00&quot; &quot;_-;_-* &quot;-&quot;??&quot; &quot;_-;_-@_-"/>
    <numFmt numFmtId="179" formatCode="_-* #,##0\ _ _-;\-* #,##0\ _ _-;_-* &quot;-&quot;??\ _ _-;_-@_-"/>
    <numFmt numFmtId="180" formatCode="#####&quot; &quot;##0.0"/>
  </numFmts>
  <fonts count="4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2"/>
      <name val="Arial Cyr"/>
      <family val="2"/>
      <charset val="204"/>
    </font>
    <font>
      <sz val="10"/>
      <color indexed="22"/>
      <name val="Arial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55"/>
      <name val="Arial Cyr"/>
      <charset val="204"/>
    </font>
    <font>
      <b/>
      <sz val="8"/>
      <name val="Arial Cyr"/>
      <family val="2"/>
      <charset val="204"/>
    </font>
    <font>
      <sz val="7"/>
      <name val="Arial"/>
      <family val="2"/>
      <charset val="204"/>
    </font>
    <font>
      <b/>
      <sz val="7.5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charset val="204"/>
    </font>
    <font>
      <sz val="8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0"/>
      <name val="Arial"/>
      <family val="2"/>
      <charset val="204"/>
    </font>
    <font>
      <sz val="10"/>
      <color rgb="FFFF0000"/>
      <name val="Arial Cyr"/>
      <charset val="204"/>
    </font>
    <font>
      <b/>
      <u/>
      <sz val="11"/>
      <color rgb="FFFF0000"/>
      <name val="Arial Narrow"/>
      <family val="2"/>
      <charset val="204"/>
    </font>
    <font>
      <b/>
      <sz val="8"/>
      <color rgb="FFFF0000"/>
      <name val="Arial Cyr"/>
      <family val="2"/>
      <charset val="204"/>
    </font>
    <font>
      <b/>
      <sz val="16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 Cyr"/>
      <family val="2"/>
      <charset val="204"/>
    </font>
    <font>
      <b/>
      <sz val="12"/>
      <color rgb="FFFF0000"/>
      <name val="Arial Cyr"/>
      <charset val="204"/>
    </font>
    <font>
      <b/>
      <sz val="12"/>
      <color theme="1"/>
      <name val="Arial Cyr"/>
      <charset val="204"/>
    </font>
    <font>
      <b/>
      <u/>
      <sz val="8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0">
    <xf numFmtId="0" fontId="0" fillId="0" borderId="0"/>
    <xf numFmtId="178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3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281">
    <xf numFmtId="0" fontId="0" fillId="0" borderId="0" xfId="0"/>
    <xf numFmtId="0" fontId="7" fillId="3" borderId="0" xfId="49" applyFont="1" applyFill="1" applyProtection="1"/>
    <xf numFmtId="0" fontId="3" fillId="3" borderId="0" xfId="49" applyFill="1" applyProtection="1"/>
    <xf numFmtId="0" fontId="0" fillId="3" borderId="0" xfId="0" applyFill="1" applyProtection="1"/>
    <xf numFmtId="0" fontId="3" fillId="0" borderId="0" xfId="49" applyProtection="1"/>
    <xf numFmtId="0" fontId="3" fillId="0" borderId="0" xfId="49" applyFill="1" applyProtection="1"/>
    <xf numFmtId="0" fontId="7" fillId="3" borderId="0" xfId="49" applyFont="1" applyFill="1" applyBorder="1" applyProtection="1"/>
    <xf numFmtId="0" fontId="3" fillId="0" borderId="0" xfId="49" applyFont="1" applyFill="1" applyProtection="1"/>
    <xf numFmtId="10" fontId="2" fillId="0" borderId="1" xfId="49" applyNumberFormat="1" applyFont="1" applyFill="1" applyBorder="1" applyAlignment="1" applyProtection="1">
      <alignment horizontal="center"/>
    </xf>
    <xf numFmtId="10" fontId="15" fillId="0" borderId="1" xfId="49" applyNumberFormat="1" applyFont="1" applyFill="1" applyBorder="1" applyAlignment="1" applyProtection="1">
      <alignment horizontal="center"/>
    </xf>
    <xf numFmtId="0" fontId="7" fillId="0" borderId="0" xfId="49" applyFont="1" applyFill="1" applyProtection="1"/>
    <xf numFmtId="170" fontId="2" fillId="0" borderId="1" xfId="49" applyNumberFormat="1" applyFont="1" applyFill="1" applyBorder="1" applyAlignment="1" applyProtection="1">
      <alignment horizontal="center"/>
    </xf>
    <xf numFmtId="170" fontId="15" fillId="0" borderId="1" xfId="49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left"/>
    </xf>
    <xf numFmtId="0" fontId="18" fillId="3" borderId="0" xfId="49" applyFont="1" applyFill="1" applyProtection="1"/>
    <xf numFmtId="0" fontId="17" fillId="3" borderId="0" xfId="49" applyFont="1" applyFill="1" applyBorder="1" applyAlignment="1" applyProtection="1">
      <alignment horizontal="center"/>
    </xf>
    <xf numFmtId="167" fontId="2" fillId="0" borderId="1" xfId="49" applyNumberFormat="1" applyFont="1" applyFill="1" applyBorder="1" applyAlignment="1" applyProtection="1">
      <alignment horizontal="center"/>
    </xf>
    <xf numFmtId="171" fontId="19" fillId="0" borderId="1" xfId="49" applyNumberFormat="1" applyFont="1" applyFill="1" applyBorder="1" applyAlignment="1" applyProtection="1">
      <alignment horizontal="center"/>
    </xf>
    <xf numFmtId="170" fontId="19" fillId="0" borderId="1" xfId="49" applyNumberFormat="1" applyFont="1" applyFill="1" applyBorder="1" applyAlignment="1" applyProtection="1">
      <alignment horizontal="center"/>
    </xf>
    <xf numFmtId="0" fontId="3" fillId="3" borderId="0" xfId="49" applyFont="1" applyFill="1" applyBorder="1" applyProtection="1"/>
    <xf numFmtId="0" fontId="3" fillId="3" borderId="0" xfId="49" applyFont="1" applyFill="1" applyProtection="1"/>
    <xf numFmtId="0" fontId="10" fillId="3" borderId="0" xfId="0" applyFont="1" applyFill="1" applyBorder="1" applyAlignment="1" applyProtection="1"/>
    <xf numFmtId="166" fontId="11" fillId="3" borderId="0" xfId="49" applyNumberFormat="1" applyFont="1" applyFill="1" applyProtection="1"/>
    <xf numFmtId="0" fontId="11" fillId="3" borderId="0" xfId="49" applyFont="1" applyFill="1" applyBorder="1" applyProtection="1"/>
    <xf numFmtId="2" fontId="3" fillId="0" borderId="1" xfId="49" applyNumberFormat="1" applyBorder="1" applyProtection="1"/>
    <xf numFmtId="168" fontId="3" fillId="0" borderId="1" xfId="49" applyNumberFormat="1" applyBorder="1" applyProtection="1"/>
    <xf numFmtId="0" fontId="5" fillId="3" borderId="0" xfId="49" applyFont="1" applyFill="1" applyAlignment="1" applyProtection="1">
      <alignment horizontal="right"/>
    </xf>
    <xf numFmtId="10" fontId="5" fillId="3" borderId="0" xfId="49" applyNumberFormat="1" applyFont="1" applyFill="1" applyProtection="1"/>
    <xf numFmtId="0" fontId="2" fillId="3" borderId="0" xfId="49" applyFont="1" applyFill="1" applyAlignment="1" applyProtection="1">
      <alignment horizontal="right"/>
    </xf>
    <xf numFmtId="9" fontId="2" fillId="3" borderId="0" xfId="49" applyNumberFormat="1" applyFont="1" applyFill="1" applyAlignment="1" applyProtection="1">
      <alignment horizontal="left"/>
    </xf>
    <xf numFmtId="9" fontId="3" fillId="3" borderId="0" xfId="49" applyNumberFormat="1" applyFill="1" applyAlignment="1" applyProtection="1">
      <alignment horizontal="left"/>
    </xf>
    <xf numFmtId="0" fontId="0" fillId="0" borderId="0" xfId="0" applyProtection="1"/>
    <xf numFmtId="0" fontId="0" fillId="0" borderId="0" xfId="0" applyFill="1"/>
    <xf numFmtId="9" fontId="2" fillId="0" borderId="0" xfId="49" applyNumberFormat="1" applyFont="1" applyFill="1" applyAlignment="1" applyProtection="1">
      <alignment horizontal="left"/>
    </xf>
    <xf numFmtId="9" fontId="3" fillId="0" borderId="0" xfId="49" applyNumberFormat="1" applyFill="1" applyAlignment="1" applyProtection="1">
      <alignment horizontal="left"/>
    </xf>
    <xf numFmtId="0" fontId="3" fillId="0" borderId="0" xfId="49" applyFont="1" applyProtection="1"/>
    <xf numFmtId="0" fontId="2" fillId="3" borderId="0" xfId="49" applyFont="1" applyFill="1" applyProtection="1"/>
    <xf numFmtId="0" fontId="15" fillId="3" borderId="0" xfId="49" applyFont="1" applyFill="1" applyAlignment="1" applyProtection="1">
      <alignment horizontal="center"/>
    </xf>
    <xf numFmtId="170" fontId="3" fillId="0" borderId="2" xfId="49" applyNumberFormat="1" applyFont="1" applyFill="1" applyBorder="1" applyAlignment="1" applyProtection="1">
      <alignment horizontal="center"/>
    </xf>
    <xf numFmtId="170" fontId="3" fillId="0" borderId="3" xfId="49" applyNumberFormat="1" applyFont="1" applyFill="1" applyBorder="1" applyAlignment="1" applyProtection="1">
      <alignment horizontal="center"/>
    </xf>
    <xf numFmtId="0" fontId="2" fillId="3" borderId="4" xfId="49" applyFont="1" applyFill="1" applyBorder="1" applyProtection="1"/>
    <xf numFmtId="9" fontId="15" fillId="3" borderId="0" xfId="49" applyNumberFormat="1" applyFont="1" applyFill="1" applyAlignment="1" applyProtection="1">
      <alignment horizontal="center"/>
    </xf>
    <xf numFmtId="0" fontId="15" fillId="0" borderId="0" xfId="49" applyFont="1" applyAlignment="1" applyProtection="1">
      <alignment horizontal="center"/>
    </xf>
    <xf numFmtId="0" fontId="21" fillId="3" borderId="0" xfId="0" applyFont="1" applyFill="1" applyProtection="1"/>
    <xf numFmtId="0" fontId="22" fillId="3" borderId="0" xfId="0" applyFont="1" applyFill="1" applyProtection="1"/>
    <xf numFmtId="0" fontId="27" fillId="0" borderId="0" xfId="49" applyFont="1" applyProtection="1"/>
    <xf numFmtId="0" fontId="27" fillId="0" borderId="0" xfId="49" applyFont="1" applyFill="1" applyProtection="1"/>
    <xf numFmtId="0" fontId="28" fillId="0" borderId="0" xfId="49" applyFont="1" applyFill="1" applyProtection="1"/>
    <xf numFmtId="1" fontId="27" fillId="0" borderId="0" xfId="49" applyNumberFormat="1" applyFont="1" applyFill="1" applyProtection="1"/>
    <xf numFmtId="0" fontId="29" fillId="3" borderId="0" xfId="49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28" fillId="3" borderId="0" xfId="49" applyFont="1" applyFill="1" applyProtection="1"/>
    <xf numFmtId="0" fontId="7" fillId="4" borderId="0" xfId="49" applyFont="1" applyFill="1" applyProtection="1"/>
    <xf numFmtId="0" fontId="3" fillId="4" borderId="0" xfId="49" applyFill="1" applyProtection="1"/>
    <xf numFmtId="0" fontId="2" fillId="4" borderId="0" xfId="49" applyFont="1" applyFill="1" applyProtection="1"/>
    <xf numFmtId="0" fontId="0" fillId="4" borderId="0" xfId="0" applyFill="1" applyProtection="1"/>
    <xf numFmtId="1" fontId="27" fillId="0" borderId="0" xfId="72" applyNumberFormat="1" applyFont="1" applyFill="1" applyProtection="1"/>
    <xf numFmtId="1" fontId="27" fillId="0" borderId="0" xfId="76" applyNumberFormat="1" applyFont="1" applyFill="1" applyProtection="1"/>
    <xf numFmtId="9" fontId="27" fillId="0" borderId="0" xfId="50" applyFont="1" applyFill="1" applyProtection="1"/>
    <xf numFmtId="10" fontId="27" fillId="0" borderId="0" xfId="50" applyNumberFormat="1" applyFont="1" applyFill="1" applyProtection="1"/>
    <xf numFmtId="0" fontId="19" fillId="0" borderId="0" xfId="49" applyFont="1" applyProtection="1"/>
    <xf numFmtId="0" fontId="24" fillId="0" borderId="0" xfId="49" applyFont="1" applyProtection="1"/>
    <xf numFmtId="173" fontId="27" fillId="0" borderId="0" xfId="75" applyNumberFormat="1" applyFont="1" applyFill="1" applyProtection="1"/>
    <xf numFmtId="174" fontId="27" fillId="0" borderId="0" xfId="75" applyNumberFormat="1" applyFont="1" applyFill="1" applyProtection="1"/>
    <xf numFmtId="167" fontId="3" fillId="0" borderId="2" xfId="50" applyNumberFormat="1" applyFont="1" applyFill="1" applyBorder="1" applyAlignment="1" applyProtection="1">
      <alignment horizontal="center"/>
    </xf>
    <xf numFmtId="167" fontId="3" fillId="0" borderId="3" xfId="50" applyNumberFormat="1" applyFont="1" applyFill="1" applyBorder="1" applyAlignment="1" applyProtection="1">
      <alignment horizontal="center"/>
    </xf>
    <xf numFmtId="172" fontId="2" fillId="0" borderId="1" xfId="49" applyNumberFormat="1" applyFont="1" applyFill="1" applyBorder="1" applyAlignment="1" applyProtection="1">
      <alignment horizontal="center"/>
    </xf>
    <xf numFmtId="172" fontId="15" fillId="0" borderId="1" xfId="49" applyNumberFormat="1" applyFont="1" applyFill="1" applyBorder="1" applyAlignment="1" applyProtection="1">
      <alignment horizontal="center"/>
    </xf>
    <xf numFmtId="1" fontId="14" fillId="0" borderId="5" xfId="49" applyNumberFormat="1" applyFont="1" applyFill="1" applyBorder="1" applyAlignment="1" applyProtection="1">
      <alignment horizontal="center" vertical="top" wrapText="1"/>
      <protection locked="0"/>
    </xf>
    <xf numFmtId="1" fontId="2" fillId="0" borderId="5" xfId="49" applyNumberFormat="1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6" fillId="0" borderId="0" xfId="0" applyFont="1" applyFill="1" applyBorder="1" applyAlignment="1" applyProtection="1"/>
    <xf numFmtId="1" fontId="3" fillId="0" borderId="0" xfId="49" applyNumberFormat="1" applyFill="1" applyAlignment="1" applyProtection="1">
      <alignment vertical="top" wrapText="1"/>
    </xf>
    <xf numFmtId="0" fontId="2" fillId="0" borderId="0" xfId="49" applyFont="1" applyFill="1" applyProtection="1"/>
    <xf numFmtId="0" fontId="15" fillId="0" borderId="0" xfId="49" applyFont="1" applyFill="1" applyAlignment="1" applyProtection="1">
      <alignment horizontal="center"/>
    </xf>
    <xf numFmtId="0" fontId="6" fillId="0" borderId="6" xfId="0" applyFont="1" applyFill="1" applyBorder="1" applyAlignment="1" applyProtection="1">
      <alignment horizontal="left"/>
    </xf>
    <xf numFmtId="10" fontId="2" fillId="0" borderId="0" xfId="49" applyNumberFormat="1" applyFont="1" applyFill="1" applyAlignment="1" applyProtection="1">
      <alignment horizontal="center"/>
    </xf>
    <xf numFmtId="10" fontId="2" fillId="0" borderId="0" xfId="72" applyNumberFormat="1" applyFont="1" applyFill="1" applyAlignment="1" applyProtection="1">
      <alignment horizontal="center" vertical="top" wrapText="1"/>
    </xf>
    <xf numFmtId="175" fontId="2" fillId="0" borderId="1" xfId="75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/>
    <xf numFmtId="1" fontId="29" fillId="0" borderId="0" xfId="49" applyNumberFormat="1" applyFont="1" applyFill="1" applyAlignment="1" applyProtection="1">
      <alignment vertical="top" wrapText="1"/>
    </xf>
    <xf numFmtId="0" fontId="16" fillId="0" borderId="0" xfId="49" applyFont="1" applyFill="1" applyAlignment="1" applyProtection="1">
      <alignment horizontal="center"/>
    </xf>
    <xf numFmtId="166" fontId="29" fillId="0" borderId="0" xfId="49" applyNumberFormat="1" applyFont="1" applyFill="1" applyProtection="1"/>
    <xf numFmtId="0" fontId="16" fillId="0" borderId="0" xfId="49" applyFont="1" applyFill="1" applyBorder="1" applyAlignment="1" applyProtection="1">
      <alignment horizontal="center"/>
    </xf>
    <xf numFmtId="170" fontId="2" fillId="0" borderId="0" xfId="49" applyNumberFormat="1" applyFont="1" applyFill="1" applyBorder="1" applyAlignment="1" applyProtection="1">
      <alignment horizontal="center"/>
    </xf>
    <xf numFmtId="0" fontId="18" fillId="0" borderId="0" xfId="49" applyFont="1" applyFill="1" applyProtection="1"/>
    <xf numFmtId="0" fontId="17" fillId="0" borderId="0" xfId="49" applyFont="1" applyFill="1" applyBorder="1" applyAlignment="1" applyProtection="1">
      <alignment horizontal="center"/>
    </xf>
    <xf numFmtId="170" fontId="2" fillId="0" borderId="6" xfId="49" applyNumberFormat="1" applyFont="1" applyFill="1" applyBorder="1" applyProtection="1"/>
    <xf numFmtId="10" fontId="2" fillId="0" borderId="0" xfId="49" applyNumberFormat="1" applyFont="1" applyFill="1" applyBorder="1" applyAlignment="1" applyProtection="1">
      <alignment horizontal="center"/>
    </xf>
    <xf numFmtId="0" fontId="23" fillId="0" borderId="1" xfId="0" applyFont="1" applyFill="1" applyBorder="1" applyAlignment="1" applyProtection="1">
      <alignment horizontal="center" vertical="center" wrapText="1"/>
    </xf>
    <xf numFmtId="0" fontId="23" fillId="0" borderId="6" xfId="0" applyFont="1" applyFill="1" applyBorder="1" applyAlignment="1" applyProtection="1">
      <alignment horizontal="center" vertical="center" wrapText="1"/>
    </xf>
    <xf numFmtId="10" fontId="15" fillId="0" borderId="1" xfId="49" applyNumberFormat="1" applyFont="1" applyFill="1" applyBorder="1" applyAlignment="1" applyProtection="1">
      <alignment horizontal="center" vertical="center" wrapText="1"/>
    </xf>
    <xf numFmtId="166" fontId="3" fillId="0" borderId="0" xfId="49" applyNumberFormat="1" applyFont="1" applyFill="1" applyProtection="1"/>
    <xf numFmtId="0" fontId="3" fillId="0" borderId="0" xfId="49" applyFont="1" applyFill="1" applyBorder="1" applyProtection="1"/>
    <xf numFmtId="0" fontId="15" fillId="0" borderId="0" xfId="49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/>
    <xf numFmtId="166" fontId="11" fillId="0" borderId="0" xfId="49" applyNumberFormat="1" applyFont="1" applyFill="1" applyProtection="1"/>
    <xf numFmtId="0" fontId="11" fillId="0" borderId="0" xfId="49" applyFont="1" applyFill="1" applyBorder="1" applyProtection="1"/>
    <xf numFmtId="166" fontId="15" fillId="0" borderId="7" xfId="49" applyNumberFormat="1" applyFont="1" applyFill="1" applyBorder="1" applyAlignment="1" applyProtection="1">
      <alignment horizontal="center" vertical="center" wrapText="1"/>
    </xf>
    <xf numFmtId="0" fontId="5" fillId="0" borderId="0" xfId="49" applyFont="1" applyFill="1" applyAlignment="1" applyProtection="1">
      <alignment horizontal="right"/>
    </xf>
    <xf numFmtId="10" fontId="5" fillId="0" borderId="0" xfId="49" applyNumberFormat="1" applyFont="1" applyFill="1" applyProtection="1"/>
    <xf numFmtId="0" fontId="2" fillId="0" borderId="0" xfId="49" applyFont="1" applyFill="1" applyAlignment="1" applyProtection="1">
      <alignment horizontal="right"/>
    </xf>
    <xf numFmtId="9" fontId="15" fillId="0" borderId="0" xfId="49" applyNumberFormat="1" applyFont="1" applyFill="1" applyAlignment="1" applyProtection="1">
      <alignment horizontal="center"/>
    </xf>
    <xf numFmtId="0" fontId="28" fillId="4" borderId="0" xfId="49" applyFont="1" applyFill="1" applyProtection="1"/>
    <xf numFmtId="0" fontId="30" fillId="4" borderId="0" xfId="49" applyFont="1" applyFill="1" applyAlignment="1" applyProtection="1">
      <alignment horizontal="center"/>
    </xf>
    <xf numFmtId="0" fontId="7" fillId="3" borderId="8" xfId="49" applyFont="1" applyFill="1" applyBorder="1" applyProtection="1"/>
    <xf numFmtId="0" fontId="3" fillId="3" borderId="9" xfId="49" applyFill="1" applyBorder="1" applyProtection="1"/>
    <xf numFmtId="4" fontId="3" fillId="3" borderId="10" xfId="49" applyNumberFormat="1" applyFill="1" applyBorder="1" applyProtection="1"/>
    <xf numFmtId="169" fontId="8" fillId="2" borderId="11" xfId="49" applyNumberFormat="1" applyFont="1" applyFill="1" applyBorder="1" applyAlignment="1" applyProtection="1">
      <alignment horizontal="right" vertical="center"/>
    </xf>
    <xf numFmtId="0" fontId="31" fillId="3" borderId="0" xfId="0" applyFont="1" applyFill="1" applyBorder="1" applyAlignment="1" applyProtection="1"/>
    <xf numFmtId="166" fontId="15" fillId="5" borderId="7" xfId="49" applyNumberFormat="1" applyFont="1" applyFill="1" applyBorder="1" applyAlignment="1" applyProtection="1">
      <alignment horizontal="center" vertical="center" wrapText="1"/>
    </xf>
    <xf numFmtId="0" fontId="32" fillId="3" borderId="0" xfId="49" applyFont="1" applyFill="1" applyProtection="1"/>
    <xf numFmtId="0" fontId="3" fillId="7" borderId="0" xfId="49" applyFill="1" applyProtection="1"/>
    <xf numFmtId="0" fontId="3" fillId="7" borderId="0" xfId="49" applyFont="1" applyFill="1" applyProtection="1"/>
    <xf numFmtId="0" fontId="7" fillId="7" borderId="0" xfId="49" applyFont="1" applyFill="1" applyProtection="1"/>
    <xf numFmtId="169" fontId="8" fillId="2" borderId="12" xfId="49" applyNumberFormat="1" applyFont="1" applyFill="1" applyBorder="1" applyAlignment="1" applyProtection="1">
      <alignment horizontal="right" vertical="center"/>
    </xf>
    <xf numFmtId="0" fontId="3" fillId="0" borderId="18" xfId="49" applyBorder="1" applyAlignment="1" applyProtection="1">
      <alignment horizontal="center"/>
    </xf>
    <xf numFmtId="0" fontId="3" fillId="0" borderId="19" xfId="49" applyBorder="1" applyAlignment="1" applyProtection="1">
      <alignment horizontal="center"/>
    </xf>
    <xf numFmtId="0" fontId="33" fillId="3" borderId="0" xfId="0" applyFont="1" applyFill="1" applyBorder="1" applyAlignment="1" applyProtection="1"/>
    <xf numFmtId="14" fontId="3" fillId="0" borderId="1" xfId="49" applyNumberFormat="1" applyBorder="1" applyAlignment="1" applyProtection="1">
      <alignment horizontal="center"/>
    </xf>
    <xf numFmtId="0" fontId="34" fillId="4" borderId="0" xfId="0" applyFont="1" applyFill="1" applyProtection="1"/>
    <xf numFmtId="0" fontId="15" fillId="4" borderId="0" xfId="49" applyFont="1" applyFill="1" applyAlignment="1" applyProtection="1">
      <alignment horizontal="center"/>
    </xf>
    <xf numFmtId="14" fontId="3" fillId="0" borderId="16" xfId="49" applyNumberFormat="1" applyBorder="1" applyAlignment="1" applyProtection="1">
      <alignment horizontal="center"/>
    </xf>
    <xf numFmtId="2" fontId="3" fillId="0" borderId="16" xfId="49" applyNumberFormat="1" applyBorder="1" applyProtection="1"/>
    <xf numFmtId="168" fontId="3" fillId="0" borderId="16" xfId="49" applyNumberFormat="1" applyBorder="1" applyProtection="1"/>
    <xf numFmtId="0" fontId="35" fillId="4" borderId="0" xfId="49" applyFont="1" applyFill="1" applyProtection="1"/>
    <xf numFmtId="0" fontId="35" fillId="4" borderId="0" xfId="49" applyFont="1" applyFill="1" applyAlignment="1" applyProtection="1">
      <alignment horizontal="right"/>
    </xf>
    <xf numFmtId="0" fontId="36" fillId="4" borderId="0" xfId="49" applyFont="1" applyFill="1" applyProtection="1"/>
    <xf numFmtId="0" fontId="30" fillId="3" borderId="0" xfId="49" applyFont="1" applyFill="1" applyBorder="1" applyAlignment="1" applyProtection="1">
      <alignment horizontal="center"/>
    </xf>
    <xf numFmtId="0" fontId="28" fillId="3" borderId="0" xfId="49" applyFont="1" applyFill="1" applyBorder="1" applyProtection="1"/>
    <xf numFmtId="166" fontId="28" fillId="3" borderId="0" xfId="49" applyNumberFormat="1" applyFont="1" applyFill="1" applyProtection="1"/>
    <xf numFmtId="0" fontId="31" fillId="3" borderId="0" xfId="0" applyFont="1" applyFill="1" applyBorder="1" applyAlignment="1" applyProtection="1">
      <alignment horizontal="left"/>
    </xf>
    <xf numFmtId="10" fontId="32" fillId="3" borderId="0" xfId="49" applyNumberFormat="1" applyFont="1" applyFill="1" applyBorder="1" applyAlignment="1" applyProtection="1">
      <alignment horizontal="center"/>
    </xf>
    <xf numFmtId="0" fontId="0" fillId="0" borderId="0" xfId="0" applyProtection="1">
      <protection hidden="1"/>
    </xf>
    <xf numFmtId="10" fontId="0" fillId="0" borderId="0" xfId="50" applyNumberFormat="1" applyFont="1" applyProtection="1">
      <protection hidden="1"/>
    </xf>
    <xf numFmtId="173" fontId="0" fillId="0" borderId="0" xfId="75" applyNumberFormat="1" applyFont="1" applyProtection="1">
      <protection hidden="1"/>
    </xf>
    <xf numFmtId="0" fontId="27" fillId="4" borderId="0" xfId="49" applyFont="1" applyFill="1" applyProtection="1"/>
    <xf numFmtId="0" fontId="38" fillId="3" borderId="0" xfId="0" applyFont="1" applyFill="1" applyProtection="1"/>
    <xf numFmtId="0" fontId="28" fillId="0" borderId="0" xfId="49" applyFont="1" applyProtection="1"/>
    <xf numFmtId="1" fontId="0" fillId="10" borderId="0" xfId="0" applyNumberFormat="1" applyFill="1" applyProtection="1">
      <protection hidden="1"/>
    </xf>
    <xf numFmtId="0" fontId="40" fillId="2" borderId="1" xfId="0" applyFont="1" applyFill="1" applyBorder="1" applyAlignment="1" applyProtection="1">
      <alignment horizontal="center" vertical="center" wrapText="1"/>
    </xf>
    <xf numFmtId="0" fontId="40" fillId="2" borderId="6" xfId="0" applyFont="1" applyFill="1" applyBorder="1" applyAlignment="1" applyProtection="1">
      <alignment horizontal="center" vertical="center" wrapText="1"/>
    </xf>
    <xf numFmtId="10" fontId="30" fillId="2" borderId="1" xfId="49" applyNumberFormat="1" applyFont="1" applyFill="1" applyBorder="1" applyAlignment="1" applyProtection="1">
      <alignment horizontal="center" vertical="center" wrapText="1"/>
    </xf>
    <xf numFmtId="170" fontId="28" fillId="0" borderId="2" xfId="49" applyNumberFormat="1" applyFont="1" applyFill="1" applyBorder="1" applyAlignment="1" applyProtection="1">
      <alignment horizontal="center"/>
    </xf>
    <xf numFmtId="167" fontId="28" fillId="0" borderId="2" xfId="50" applyNumberFormat="1" applyFont="1" applyFill="1" applyBorder="1" applyAlignment="1" applyProtection="1">
      <alignment horizontal="center"/>
    </xf>
    <xf numFmtId="171" fontId="27" fillId="0" borderId="1" xfId="49" applyNumberFormat="1" applyFont="1" applyFill="1" applyBorder="1" applyAlignment="1" applyProtection="1">
      <alignment horizontal="center"/>
    </xf>
    <xf numFmtId="170" fontId="27" fillId="0" borderId="1" xfId="49" applyNumberFormat="1" applyFont="1" applyFill="1" applyBorder="1" applyAlignment="1" applyProtection="1">
      <alignment horizontal="center"/>
    </xf>
    <xf numFmtId="170" fontId="27" fillId="3" borderId="1" xfId="49" applyNumberFormat="1" applyFont="1" applyFill="1" applyBorder="1" applyAlignment="1" applyProtection="1">
      <alignment horizontal="center"/>
    </xf>
    <xf numFmtId="170" fontId="28" fillId="0" borderId="3" xfId="49" applyNumberFormat="1" applyFont="1" applyFill="1" applyBorder="1" applyAlignment="1" applyProtection="1">
      <alignment horizontal="center"/>
    </xf>
    <xf numFmtId="167" fontId="28" fillId="0" borderId="3" xfId="50" applyNumberFormat="1" applyFont="1" applyFill="1" applyBorder="1" applyAlignment="1" applyProtection="1">
      <alignment horizontal="center"/>
    </xf>
    <xf numFmtId="0" fontId="35" fillId="0" borderId="0" xfId="49" applyFont="1" applyFill="1" applyProtection="1"/>
    <xf numFmtId="172" fontId="37" fillId="3" borderId="0" xfId="49" applyNumberFormat="1" applyFont="1" applyFill="1" applyBorder="1" applyAlignment="1" applyProtection="1">
      <alignment horizontal="center" vertical="center"/>
    </xf>
    <xf numFmtId="10" fontId="42" fillId="3" borderId="1" xfId="49" applyNumberFormat="1" applyFont="1" applyFill="1" applyBorder="1" applyAlignment="1" applyProtection="1">
      <alignment horizontal="center"/>
    </xf>
    <xf numFmtId="0" fontId="33" fillId="3" borderId="0" xfId="0" applyFont="1" applyFill="1" applyBorder="1" applyAlignment="1" applyProtection="1">
      <alignment horizontal="left"/>
    </xf>
    <xf numFmtId="0" fontId="36" fillId="3" borderId="0" xfId="49" applyFont="1" applyFill="1" applyAlignment="1" applyProtection="1">
      <alignment horizontal="left"/>
    </xf>
    <xf numFmtId="10" fontId="42" fillId="3" borderId="0" xfId="49" applyNumberFormat="1" applyFont="1" applyFill="1" applyAlignment="1" applyProtection="1">
      <alignment horizontal="center"/>
    </xf>
    <xf numFmtId="0" fontId="42" fillId="3" borderId="0" xfId="49" applyFont="1" applyFill="1" applyProtection="1"/>
    <xf numFmtId="0" fontId="43" fillId="3" borderId="0" xfId="49" applyFont="1" applyFill="1" applyAlignment="1" applyProtection="1">
      <alignment horizontal="center"/>
    </xf>
    <xf numFmtId="0" fontId="42" fillId="3" borderId="1" xfId="49" applyNumberFormat="1" applyFont="1" applyFill="1" applyBorder="1" applyAlignment="1" applyProtection="1">
      <alignment horizontal="center"/>
    </xf>
    <xf numFmtId="175" fontId="42" fillId="3" borderId="1" xfId="75" applyNumberFormat="1" applyFont="1" applyFill="1" applyBorder="1" applyAlignment="1" applyProtection="1">
      <alignment horizontal="center"/>
    </xf>
    <xf numFmtId="0" fontId="36" fillId="3" borderId="0" xfId="49" applyFont="1" applyFill="1" applyProtection="1"/>
    <xf numFmtId="0" fontId="43" fillId="3" borderId="0" xfId="49" applyFont="1" applyFill="1" applyBorder="1" applyAlignment="1" applyProtection="1">
      <alignment horizontal="center"/>
    </xf>
    <xf numFmtId="170" fontId="42" fillId="3" borderId="0" xfId="49" applyNumberFormat="1" applyFont="1" applyFill="1" applyBorder="1" applyAlignment="1" applyProtection="1">
      <alignment horizontal="center"/>
    </xf>
    <xf numFmtId="0" fontId="33" fillId="3" borderId="6" xfId="0" applyFont="1" applyFill="1" applyBorder="1" applyAlignment="1" applyProtection="1">
      <alignment horizontal="left"/>
    </xf>
    <xf numFmtId="170" fontId="42" fillId="3" borderId="6" xfId="49" applyNumberFormat="1" applyFont="1" applyFill="1" applyBorder="1" applyProtection="1"/>
    <xf numFmtId="167" fontId="42" fillId="0" borderId="1" xfId="49" applyNumberFormat="1" applyFont="1" applyFill="1" applyBorder="1" applyAlignment="1" applyProtection="1">
      <alignment horizontal="center"/>
    </xf>
    <xf numFmtId="1" fontId="29" fillId="4" borderId="0" xfId="49" applyNumberFormat="1" applyFont="1" applyFill="1" applyAlignment="1" applyProtection="1">
      <alignment vertical="top" wrapText="1"/>
    </xf>
    <xf numFmtId="166" fontId="29" fillId="4" borderId="0" xfId="49" applyNumberFormat="1" applyFont="1" applyFill="1" applyProtection="1"/>
    <xf numFmtId="179" fontId="28" fillId="3" borderId="0" xfId="49" applyNumberFormat="1" applyFont="1" applyFill="1" applyProtection="1"/>
    <xf numFmtId="0" fontId="0" fillId="11" borderId="0" xfId="0" applyFill="1" applyProtection="1">
      <protection hidden="1"/>
    </xf>
    <xf numFmtId="10" fontId="1" fillId="11" borderId="0" xfId="50" applyNumberFormat="1" applyFont="1" applyFill="1" applyProtection="1">
      <protection hidden="1"/>
    </xf>
    <xf numFmtId="4" fontId="1" fillId="11" borderId="0" xfId="4" applyNumberFormat="1" applyFont="1" applyFill="1" applyBorder="1" applyAlignment="1" applyProtection="1">
      <alignment horizontal="center"/>
      <protection hidden="1"/>
    </xf>
    <xf numFmtId="176" fontId="1" fillId="11" borderId="1" xfId="73" applyNumberFormat="1" applyFont="1" applyFill="1" applyBorder="1" applyAlignment="1">
      <alignment horizontal="center"/>
    </xf>
    <xf numFmtId="177" fontId="1" fillId="11" borderId="1" xfId="50" applyNumberFormat="1" applyFont="1" applyFill="1" applyBorder="1" applyAlignment="1" applyProtection="1">
      <alignment horizontal="right"/>
      <protection hidden="1"/>
    </xf>
    <xf numFmtId="3" fontId="42" fillId="3" borderId="1" xfId="49" applyNumberFormat="1" applyFont="1" applyFill="1" applyBorder="1" applyAlignment="1" applyProtection="1">
      <alignment horizontal="center"/>
    </xf>
    <xf numFmtId="0" fontId="22" fillId="0" borderId="0" xfId="0" applyFont="1" applyFill="1" applyProtection="1"/>
    <xf numFmtId="0" fontId="19" fillId="0" borderId="0" xfId="49" applyFont="1" applyFill="1" applyProtection="1"/>
    <xf numFmtId="4" fontId="30" fillId="3" borderId="2" xfId="49" applyNumberFormat="1" applyFont="1" applyFill="1" applyBorder="1" applyAlignment="1" applyProtection="1">
      <alignment horizontal="center"/>
    </xf>
    <xf numFmtId="14" fontId="28" fillId="3" borderId="0" xfId="49" applyNumberFormat="1" applyFont="1" applyFill="1" applyProtection="1"/>
    <xf numFmtId="170" fontId="42" fillId="3" borderId="1" xfId="49" applyNumberFormat="1" applyFont="1" applyFill="1" applyBorder="1" applyAlignment="1" applyProtection="1">
      <alignment horizontal="center"/>
    </xf>
    <xf numFmtId="179" fontId="41" fillId="12" borderId="9" xfId="75" applyNumberFormat="1" applyFont="1" applyFill="1" applyBorder="1" applyAlignment="1" applyProtection="1">
      <alignment vertical="top" wrapText="1"/>
      <protection locked="0"/>
    </xf>
    <xf numFmtId="1" fontId="32" fillId="3" borderId="0" xfId="49" applyNumberFormat="1" applyFont="1" applyFill="1" applyBorder="1" applyAlignment="1" applyProtection="1">
      <alignment horizontal="center" vertical="center"/>
    </xf>
    <xf numFmtId="2" fontId="42" fillId="13" borderId="14" xfId="49" applyNumberFormat="1" applyFont="1" applyFill="1" applyBorder="1" applyAlignment="1" applyProtection="1">
      <alignment horizontal="center"/>
    </xf>
    <xf numFmtId="0" fontId="42" fillId="0" borderId="36" xfId="49" applyFont="1" applyFill="1" applyBorder="1" applyProtection="1"/>
    <xf numFmtId="0" fontId="43" fillId="0" borderId="38" xfId="49" applyFont="1" applyFill="1" applyBorder="1" applyAlignment="1" applyProtection="1">
      <alignment horizontal="center"/>
    </xf>
    <xf numFmtId="10" fontId="42" fillId="0" borderId="38" xfId="49" applyNumberFormat="1" applyFont="1" applyFill="1" applyBorder="1" applyAlignment="1" applyProtection="1">
      <alignment horizontal="center"/>
    </xf>
    <xf numFmtId="0" fontId="38" fillId="3" borderId="39" xfId="0" applyFont="1" applyFill="1" applyBorder="1" applyProtection="1"/>
    <xf numFmtId="1" fontId="42" fillId="0" borderId="40" xfId="49" applyNumberFormat="1" applyFont="1" applyFill="1" applyBorder="1" applyAlignment="1" applyProtection="1">
      <alignment horizontal="left" vertical="center"/>
    </xf>
    <xf numFmtId="1" fontId="42" fillId="0" borderId="38" xfId="49" applyNumberFormat="1" applyFont="1" applyFill="1" applyBorder="1" applyAlignment="1" applyProtection="1">
      <alignment horizontal="center" vertical="center"/>
    </xf>
    <xf numFmtId="0" fontId="38" fillId="0" borderId="41" xfId="0" applyFont="1" applyFill="1" applyBorder="1" applyProtection="1"/>
    <xf numFmtId="10" fontId="43" fillId="0" borderId="43" xfId="49" applyNumberFormat="1" applyFont="1" applyFill="1" applyBorder="1" applyAlignment="1" applyProtection="1">
      <alignment horizontal="center"/>
    </xf>
    <xf numFmtId="0" fontId="42" fillId="3" borderId="37" xfId="49" applyFont="1" applyFill="1" applyBorder="1" applyProtection="1"/>
    <xf numFmtId="10" fontId="43" fillId="0" borderId="42" xfId="49" applyNumberFormat="1" applyFont="1" applyFill="1" applyBorder="1" applyAlignment="1" applyProtection="1">
      <alignment horizontal="center"/>
    </xf>
    <xf numFmtId="170" fontId="43" fillId="0" borderId="42" xfId="49" applyNumberFormat="1" applyFont="1" applyFill="1" applyBorder="1" applyAlignment="1" applyProtection="1">
      <alignment horizontal="center"/>
    </xf>
    <xf numFmtId="10" fontId="43" fillId="0" borderId="44" xfId="49" applyNumberFormat="1" applyFont="1" applyFill="1" applyBorder="1" applyAlignment="1" applyProtection="1">
      <alignment horizontal="center"/>
    </xf>
    <xf numFmtId="172" fontId="43" fillId="0" borderId="44" xfId="49" applyNumberFormat="1" applyFont="1" applyFill="1" applyBorder="1" applyAlignment="1" applyProtection="1">
      <alignment horizontal="center"/>
    </xf>
    <xf numFmtId="14" fontId="47" fillId="3" borderId="0" xfId="49" applyNumberFormat="1" applyFont="1" applyFill="1" applyBorder="1" applyAlignment="1" applyProtection="1">
      <alignment horizontal="center"/>
    </xf>
    <xf numFmtId="0" fontId="0" fillId="0" borderId="1" xfId="0" applyBorder="1"/>
    <xf numFmtId="0" fontId="20" fillId="11" borderId="1" xfId="0" applyFont="1" applyFill="1" applyBorder="1" applyAlignment="1">
      <alignment horizontal="center"/>
    </xf>
    <xf numFmtId="2" fontId="3" fillId="0" borderId="13" xfId="49" applyNumberFormat="1" applyBorder="1" applyProtection="1"/>
    <xf numFmtId="168" fontId="3" fillId="0" borderId="13" xfId="49" applyNumberFormat="1" applyBorder="1" applyProtection="1"/>
    <xf numFmtId="180" fontId="3" fillId="0" borderId="1" xfId="49" applyNumberFormat="1" applyBorder="1" applyProtection="1"/>
    <xf numFmtId="0" fontId="0" fillId="0" borderId="1" xfId="0" applyFont="1" applyFill="1" applyBorder="1"/>
    <xf numFmtId="0" fontId="0" fillId="0" borderId="1" xfId="0" applyFont="1" applyBorder="1"/>
    <xf numFmtId="0" fontId="6" fillId="0" borderId="15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</xf>
    <xf numFmtId="0" fontId="6" fillId="0" borderId="3" xfId="0" applyFont="1" applyFill="1" applyBorder="1" applyAlignment="1" applyProtection="1">
      <alignment horizontal="left"/>
    </xf>
    <xf numFmtId="0" fontId="23" fillId="0" borderId="15" xfId="0" applyFont="1" applyFill="1" applyBorder="1" applyAlignment="1" applyProtection="1">
      <alignment horizontal="center" vertical="center" wrapText="1"/>
    </xf>
    <xf numFmtId="0" fontId="23" fillId="0" borderId="3" xfId="0" applyFont="1" applyFill="1" applyBorder="1" applyAlignment="1" applyProtection="1">
      <alignment horizontal="center" vertical="center" wrapText="1"/>
    </xf>
    <xf numFmtId="0" fontId="13" fillId="0" borderId="27" xfId="0" applyFont="1" applyFill="1" applyBorder="1" applyAlignment="1" applyProtection="1">
      <alignment horizontal="left" vertical="center"/>
    </xf>
    <xf numFmtId="0" fontId="13" fillId="0" borderId="28" xfId="0" applyFont="1" applyFill="1" applyBorder="1" applyAlignment="1" applyProtection="1">
      <alignment horizontal="left" vertical="center"/>
    </xf>
    <xf numFmtId="0" fontId="13" fillId="0" borderId="22" xfId="0" applyFont="1" applyFill="1" applyBorder="1" applyAlignment="1" applyProtection="1">
      <alignment horizontal="left" vertical="center"/>
    </xf>
    <xf numFmtId="0" fontId="6" fillId="0" borderId="14" xfId="0" applyFont="1" applyFill="1" applyBorder="1" applyAlignment="1" applyProtection="1">
      <alignment horizontal="left"/>
    </xf>
    <xf numFmtId="0" fontId="6" fillId="0" borderId="17" xfId="0" applyFont="1" applyFill="1" applyBorder="1" applyAlignment="1" applyProtection="1">
      <alignment horizontal="left"/>
    </xf>
    <xf numFmtId="167" fontId="3" fillId="0" borderId="0" xfId="72" applyNumberFormat="1" applyFont="1" applyFill="1" applyAlignment="1" applyProtection="1">
      <alignment horizontal="left"/>
    </xf>
    <xf numFmtId="0" fontId="12" fillId="0" borderId="27" xfId="0" applyFont="1" applyFill="1" applyBorder="1" applyAlignment="1" applyProtection="1">
      <alignment horizontal="center" vertical="center"/>
    </xf>
    <xf numFmtId="0" fontId="12" fillId="0" borderId="28" xfId="0" applyFont="1" applyFill="1" applyBorder="1" applyAlignment="1" applyProtection="1">
      <alignment horizontal="center" vertical="center"/>
    </xf>
    <xf numFmtId="0" fontId="12" fillId="0" borderId="22" xfId="0" applyFont="1" applyFill="1" applyBorder="1" applyAlignment="1" applyProtection="1">
      <alignment horizontal="center" vertical="center"/>
    </xf>
    <xf numFmtId="166" fontId="15" fillId="0" borderId="27" xfId="49" applyNumberFormat="1" applyFont="1" applyFill="1" applyBorder="1" applyAlignment="1" applyProtection="1">
      <alignment horizontal="center" vertical="center" wrapText="1"/>
    </xf>
    <xf numFmtId="166" fontId="15" fillId="0" borderId="22" xfId="49" applyNumberFormat="1" applyFont="1" applyFill="1" applyBorder="1" applyAlignment="1" applyProtection="1">
      <alignment horizontal="center" vertical="center" wrapText="1"/>
    </xf>
    <xf numFmtId="166" fontId="15" fillId="0" borderId="19" xfId="49" applyNumberFormat="1" applyFont="1" applyFill="1" applyBorder="1" applyAlignment="1" applyProtection="1">
      <alignment horizontal="center" vertical="center" wrapText="1"/>
    </xf>
    <xf numFmtId="166" fontId="15" fillId="0" borderId="23" xfId="49" applyNumberFormat="1" applyFont="1" applyFill="1" applyBorder="1" applyAlignment="1" applyProtection="1">
      <alignment horizontal="center" vertical="center" wrapText="1"/>
    </xf>
    <xf numFmtId="0" fontId="33" fillId="6" borderId="1" xfId="0" applyFont="1" applyFill="1" applyBorder="1" applyAlignment="1" applyProtection="1">
      <alignment horizontal="left"/>
    </xf>
    <xf numFmtId="0" fontId="33" fillId="6" borderId="15" xfId="0" applyFont="1" applyFill="1" applyBorder="1" applyAlignment="1" applyProtection="1">
      <alignment horizontal="left"/>
    </xf>
    <xf numFmtId="0" fontId="7" fillId="0" borderId="0" xfId="49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left"/>
    </xf>
    <xf numFmtId="0" fontId="31" fillId="0" borderId="17" xfId="0" applyFont="1" applyFill="1" applyBorder="1" applyAlignment="1" applyProtection="1">
      <alignment horizontal="left"/>
    </xf>
    <xf numFmtId="0" fontId="33" fillId="2" borderId="15" xfId="0" applyFont="1" applyFill="1" applyBorder="1" applyAlignment="1" applyProtection="1">
      <alignment horizontal="left"/>
    </xf>
    <xf numFmtId="0" fontId="33" fillId="2" borderId="6" xfId="0" applyFont="1" applyFill="1" applyBorder="1" applyAlignment="1" applyProtection="1">
      <alignment horizontal="left"/>
    </xf>
    <xf numFmtId="0" fontId="33" fillId="2" borderId="3" xfId="0" applyFont="1" applyFill="1" applyBorder="1" applyAlignment="1" applyProtection="1">
      <alignment horizontal="left"/>
    </xf>
    <xf numFmtId="0" fontId="40" fillId="2" borderId="15" xfId="0" applyFont="1" applyFill="1" applyBorder="1" applyAlignment="1" applyProtection="1">
      <alignment horizontal="center" vertical="center" wrapText="1"/>
    </xf>
    <xf numFmtId="0" fontId="40" fillId="2" borderId="3" xfId="0" applyFont="1" applyFill="1" applyBorder="1" applyAlignment="1" applyProtection="1">
      <alignment horizontal="center" vertical="center" wrapText="1"/>
    </xf>
    <xf numFmtId="0" fontId="33" fillId="6" borderId="6" xfId="0" applyFont="1" applyFill="1" applyBorder="1" applyAlignment="1" applyProtection="1">
      <alignment horizontal="left"/>
    </xf>
    <xf numFmtId="0" fontId="33" fillId="6" borderId="3" xfId="0" applyFont="1" applyFill="1" applyBorder="1" applyAlignment="1" applyProtection="1">
      <alignment horizontal="left"/>
    </xf>
    <xf numFmtId="4" fontId="15" fillId="0" borderId="1" xfId="49" applyNumberFormat="1" applyFont="1" applyBorder="1" applyAlignment="1" applyProtection="1">
      <alignment horizontal="center"/>
    </xf>
    <xf numFmtId="0" fontId="12" fillId="5" borderId="27" xfId="0" applyFont="1" applyFill="1" applyBorder="1" applyAlignment="1" applyProtection="1">
      <alignment horizontal="center" vertical="center"/>
    </xf>
    <xf numFmtId="0" fontId="12" fillId="5" borderId="28" xfId="0" applyFont="1" applyFill="1" applyBorder="1" applyAlignment="1" applyProtection="1">
      <alignment horizontal="center" vertical="center"/>
    </xf>
    <xf numFmtId="0" fontId="12" fillId="5" borderId="22" xfId="0" applyFont="1" applyFill="1" applyBorder="1" applyAlignment="1" applyProtection="1">
      <alignment horizontal="center" vertical="center"/>
    </xf>
    <xf numFmtId="166" fontId="15" fillId="5" borderId="27" xfId="49" applyNumberFormat="1" applyFont="1" applyFill="1" applyBorder="1" applyAlignment="1" applyProtection="1">
      <alignment horizontal="center" vertical="center" wrapText="1"/>
    </xf>
    <xf numFmtId="166" fontId="15" fillId="5" borderId="22" xfId="49" applyNumberFormat="1" applyFont="1" applyFill="1" applyBorder="1" applyAlignment="1" applyProtection="1">
      <alignment horizontal="center" vertical="center" wrapText="1"/>
    </xf>
    <xf numFmtId="0" fontId="8" fillId="2" borderId="27" xfId="49" applyFont="1" applyFill="1" applyBorder="1" applyAlignment="1" applyProtection="1">
      <alignment horizontal="left" vertical="center"/>
    </xf>
    <xf numFmtId="0" fontId="8" fillId="2" borderId="21" xfId="49" applyFont="1" applyFill="1" applyBorder="1" applyAlignment="1" applyProtection="1">
      <alignment horizontal="left" vertical="center"/>
    </xf>
    <xf numFmtId="4" fontId="15" fillId="0" borderId="13" xfId="49" applyNumberFormat="1" applyFont="1" applyBorder="1" applyAlignment="1" applyProtection="1">
      <alignment horizontal="center"/>
    </xf>
    <xf numFmtId="4" fontId="15" fillId="0" borderId="45" xfId="49" applyNumberFormat="1" applyFont="1" applyBorder="1" applyAlignment="1" applyProtection="1">
      <alignment horizontal="center"/>
    </xf>
    <xf numFmtId="4" fontId="15" fillId="0" borderId="16" xfId="49" applyNumberFormat="1" applyFont="1" applyBorder="1" applyAlignment="1" applyProtection="1">
      <alignment horizontal="center"/>
    </xf>
    <xf numFmtId="4" fontId="15" fillId="0" borderId="24" xfId="49" applyNumberFormat="1" applyFont="1" applyBorder="1" applyAlignment="1" applyProtection="1">
      <alignment horizontal="center"/>
    </xf>
    <xf numFmtId="167" fontId="3" fillId="3" borderId="0" xfId="72" applyNumberFormat="1" applyFont="1" applyFill="1" applyAlignment="1" applyProtection="1">
      <alignment horizontal="left"/>
    </xf>
    <xf numFmtId="169" fontId="8" fillId="2" borderId="27" xfId="49" applyNumberFormat="1" applyFont="1" applyFill="1" applyBorder="1" applyAlignment="1" applyProtection="1">
      <alignment horizontal="right" vertical="center"/>
    </xf>
    <xf numFmtId="169" fontId="8" fillId="2" borderId="22" xfId="49" applyNumberFormat="1" applyFont="1" applyFill="1" applyBorder="1" applyAlignment="1" applyProtection="1">
      <alignment horizontal="right" vertical="center"/>
    </xf>
    <xf numFmtId="0" fontId="2" fillId="11" borderId="25" xfId="49" applyFont="1" applyFill="1" applyBorder="1" applyAlignment="1" applyProtection="1">
      <alignment horizontal="center"/>
    </xf>
    <xf numFmtId="0" fontId="7" fillId="0" borderId="35" xfId="49" applyFont="1" applyFill="1" applyBorder="1" applyAlignment="1" applyProtection="1">
      <alignment horizontal="center"/>
    </xf>
    <xf numFmtId="0" fontId="7" fillId="3" borderId="0" xfId="49" applyFont="1" applyFill="1" applyBorder="1" applyAlignment="1" applyProtection="1">
      <alignment horizontal="center"/>
    </xf>
    <xf numFmtId="0" fontId="33" fillId="8" borderId="14" xfId="0" applyFont="1" applyFill="1" applyBorder="1" applyAlignment="1" applyProtection="1">
      <alignment horizontal="left" vertical="center"/>
    </xf>
    <xf numFmtId="0" fontId="33" fillId="8" borderId="20" xfId="0" applyFont="1" applyFill="1" applyBorder="1" applyAlignment="1" applyProtection="1">
      <alignment horizontal="left" vertical="center"/>
    </xf>
    <xf numFmtId="0" fontId="33" fillId="8" borderId="31" xfId="0" applyFont="1" applyFill="1" applyBorder="1" applyAlignment="1" applyProtection="1">
      <alignment horizontal="left" vertical="center"/>
    </xf>
    <xf numFmtId="0" fontId="15" fillId="9" borderId="8" xfId="49" applyFont="1" applyFill="1" applyBorder="1" applyAlignment="1" applyProtection="1">
      <alignment horizontal="center" vertical="center"/>
      <protection locked="0"/>
    </xf>
    <xf numFmtId="0" fontId="15" fillId="9" borderId="26" xfId="49" applyFont="1" applyFill="1" applyBorder="1" applyAlignment="1" applyProtection="1">
      <alignment horizontal="center" vertical="center"/>
      <protection locked="0"/>
    </xf>
    <xf numFmtId="10" fontId="39" fillId="4" borderId="0" xfId="49" applyNumberFormat="1" applyFont="1" applyFill="1" applyAlignment="1" applyProtection="1">
      <alignment horizontal="center" vertical="center" wrapText="1"/>
    </xf>
    <xf numFmtId="10" fontId="39" fillId="4" borderId="25" xfId="49" applyNumberFormat="1" applyFont="1" applyFill="1" applyBorder="1" applyAlignment="1" applyProtection="1">
      <alignment horizontal="center" vertical="center" wrapText="1"/>
    </xf>
    <xf numFmtId="10" fontId="25" fillId="5" borderId="29" xfId="49" applyNumberFormat="1" applyFont="1" applyFill="1" applyBorder="1" applyAlignment="1" applyProtection="1">
      <alignment horizontal="center" vertical="center"/>
    </xf>
    <xf numFmtId="10" fontId="25" fillId="5" borderId="30" xfId="49" applyNumberFormat="1" applyFont="1" applyFill="1" applyBorder="1" applyAlignment="1" applyProtection="1">
      <alignment horizontal="center" vertical="center"/>
    </xf>
    <xf numFmtId="0" fontId="46" fillId="11" borderId="32" xfId="0" applyFont="1" applyFill="1" applyBorder="1" applyAlignment="1" applyProtection="1">
      <alignment horizontal="center" vertical="center"/>
    </xf>
    <xf numFmtId="0" fontId="44" fillId="11" borderId="33" xfId="0" applyFont="1" applyFill="1" applyBorder="1" applyAlignment="1" applyProtection="1">
      <alignment horizontal="center" vertical="center"/>
    </xf>
    <xf numFmtId="0" fontId="44" fillId="11" borderId="34" xfId="0" applyFont="1" applyFill="1" applyBorder="1" applyAlignment="1" applyProtection="1">
      <alignment horizontal="center" vertical="center"/>
    </xf>
    <xf numFmtId="0" fontId="33" fillId="6" borderId="14" xfId="0" applyFont="1" applyFill="1" applyBorder="1" applyAlignment="1" applyProtection="1">
      <alignment horizontal="left"/>
    </xf>
    <xf numFmtId="0" fontId="33" fillId="6" borderId="20" xfId="0" applyFont="1" applyFill="1" applyBorder="1" applyAlignment="1" applyProtection="1">
      <alignment horizontal="left"/>
    </xf>
    <xf numFmtId="0" fontId="20" fillId="0" borderId="46" xfId="0" applyFont="1" applyBorder="1" applyAlignment="1">
      <alignment horizontal="center" vertical="top" wrapText="1"/>
    </xf>
    <xf numFmtId="0" fontId="20" fillId="0" borderId="47" xfId="0" applyFont="1" applyBorder="1" applyAlignment="1">
      <alignment horizontal="center" vertical="top"/>
    </xf>
    <xf numFmtId="0" fontId="20" fillId="0" borderId="48" xfId="0" applyFont="1" applyBorder="1" applyAlignment="1">
      <alignment horizontal="center" vertical="top"/>
    </xf>
    <xf numFmtId="0" fontId="20" fillId="0" borderId="2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0" fontId="20" fillId="0" borderId="17" xfId="0" applyFont="1" applyBorder="1" applyAlignment="1">
      <alignment horizontal="center" vertical="top"/>
    </xf>
    <xf numFmtId="0" fontId="20" fillId="11" borderId="15" xfId="0" applyFont="1" applyFill="1" applyBorder="1" applyAlignment="1">
      <alignment horizontal="center"/>
    </xf>
    <xf numFmtId="0" fontId="20" fillId="11" borderId="3" xfId="0" applyFont="1" applyFill="1" applyBorder="1" applyAlignment="1">
      <alignment horizontal="center"/>
    </xf>
    <xf numFmtId="0" fontId="20" fillId="0" borderId="46" xfId="0" applyFont="1" applyBorder="1" applyAlignment="1">
      <alignment horizontal="left" vertical="top" wrapText="1"/>
    </xf>
    <xf numFmtId="0" fontId="20" fillId="0" borderId="47" xfId="0" applyFont="1" applyBorder="1" applyAlignment="1">
      <alignment horizontal="left" vertical="top" wrapText="1"/>
    </xf>
    <xf numFmtId="0" fontId="20" fillId="0" borderId="48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20" fillId="0" borderId="17" xfId="0" applyFont="1" applyBorder="1" applyAlignment="1">
      <alignment horizontal="left" vertical="top" wrapText="1"/>
    </xf>
    <xf numFmtId="0" fontId="20" fillId="0" borderId="0" xfId="0" applyFont="1" applyAlignment="1">
      <alignment horizontal="left"/>
    </xf>
  </cellXfs>
  <cellStyles count="80">
    <cellStyle name="Денежный 2" xfId="1"/>
    <cellStyle name="Обычный" xfId="0" builtinId="0"/>
    <cellStyle name="Обычный 17" xfId="2"/>
    <cellStyle name="Обычный 17 2" xfId="3"/>
    <cellStyle name="Обычный 2" xfId="4"/>
    <cellStyle name="Обычный 2 10" xfId="5"/>
    <cellStyle name="Обычный 2 10 2" xfId="6"/>
    <cellStyle name="Обычный 2 11" xfId="7"/>
    <cellStyle name="Обычный 2 11 2" xfId="8"/>
    <cellStyle name="Обычный 2 12" xfId="9"/>
    <cellStyle name="Обычный 2 12 2" xfId="10"/>
    <cellStyle name="Обычный 2 13" xfId="11"/>
    <cellStyle name="Обычный 2 13 2" xfId="12"/>
    <cellStyle name="Обычный 2 14" xfId="13"/>
    <cellStyle name="Обычный 2 14 2" xfId="14"/>
    <cellStyle name="Обычный 2 15" xfId="15"/>
    <cellStyle name="Обычный 2 15 2" xfId="16"/>
    <cellStyle name="Обычный 2 16" xfId="17"/>
    <cellStyle name="Обычный 2 16 2" xfId="18"/>
    <cellStyle name="Обычный 2 17" xfId="19"/>
    <cellStyle name="Обычный 2 17 2" xfId="20"/>
    <cellStyle name="Обычный 2 18" xfId="21"/>
    <cellStyle name="Обычный 2 18 2" xfId="22"/>
    <cellStyle name="Обычный 2 19" xfId="23"/>
    <cellStyle name="Обычный 2 19 2" xfId="24"/>
    <cellStyle name="Обычный 2 2" xfId="25"/>
    <cellStyle name="Обычный 2 2 2" xfId="26"/>
    <cellStyle name="Обычный 2 20" xfId="27"/>
    <cellStyle name="Обычный 2 20 2" xfId="28"/>
    <cellStyle name="Обычный 2 21" xfId="29"/>
    <cellStyle name="Обычный 2 21 2" xfId="30"/>
    <cellStyle name="Обычный 2 3" xfId="31"/>
    <cellStyle name="Обычный 2 3 2" xfId="32"/>
    <cellStyle name="Обычный 2 4" xfId="33"/>
    <cellStyle name="Обычный 2 4 2" xfId="34"/>
    <cellStyle name="Обычный 2 5" xfId="35"/>
    <cellStyle name="Обычный 2 5 2" xfId="36"/>
    <cellStyle name="Обычный 2 6" xfId="37"/>
    <cellStyle name="Обычный 2 6 2" xfId="38"/>
    <cellStyle name="Обычный 2 7" xfId="39"/>
    <cellStyle name="Обычный 2 7 2" xfId="40"/>
    <cellStyle name="Обычный 2 8" xfId="41"/>
    <cellStyle name="Обычный 2 8 2" xfId="42"/>
    <cellStyle name="Обычный 2 9" xfId="43"/>
    <cellStyle name="Обычный 2 9 2" xfId="44"/>
    <cellStyle name="Обычный 3" xfId="45"/>
    <cellStyle name="Обычный 3 2" xfId="46"/>
    <cellStyle name="Обычный 4" xfId="47"/>
    <cellStyle name="Обычный 5" xfId="48"/>
    <cellStyle name="Обычный_Nedootrumani_dohodu" xfId="49"/>
    <cellStyle name="Процентный" xfId="50" builtinId="5"/>
    <cellStyle name="Процентный 2" xfId="51"/>
    <cellStyle name="Процентный 2 10" xfId="52"/>
    <cellStyle name="Процентный 2 11" xfId="53"/>
    <cellStyle name="Процентный 2 12" xfId="54"/>
    <cellStyle name="Процентный 2 13" xfId="55"/>
    <cellStyle name="Процентный 2 14" xfId="56"/>
    <cellStyle name="Процентный 2 15" xfId="57"/>
    <cellStyle name="Процентный 2 16" xfId="58"/>
    <cellStyle name="Процентный 2 17" xfId="59"/>
    <cellStyle name="Процентный 2 18" xfId="60"/>
    <cellStyle name="Процентный 2 19" xfId="61"/>
    <cellStyle name="Процентный 2 2" xfId="62"/>
    <cellStyle name="Процентный 2 20" xfId="63"/>
    <cellStyle name="Процентный 2 21" xfId="64"/>
    <cellStyle name="Процентный 2 3" xfId="65"/>
    <cellStyle name="Процентный 2 4" xfId="66"/>
    <cellStyle name="Процентный 2 5" xfId="67"/>
    <cellStyle name="Процентный 2 6" xfId="68"/>
    <cellStyle name="Процентный 2 7" xfId="69"/>
    <cellStyle name="Процентный 2 8" xfId="70"/>
    <cellStyle name="Процентный 2 9" xfId="71"/>
    <cellStyle name="Процентный 3" xfId="72"/>
    <cellStyle name="Процентный 3 2" xfId="73"/>
    <cellStyle name="Процентный 4" xfId="74"/>
    <cellStyle name="Финансовый" xfId="75" builtinId="3"/>
    <cellStyle name="Финансовый 2" xfId="76"/>
    <cellStyle name="Финансовый 2 2" xfId="77"/>
    <cellStyle name="Финансовый 3" xfId="78"/>
    <cellStyle name="Финансовый 4" xfId="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1.jpeg"/><Relationship Id="rId1" Type="http://schemas.openxmlformats.org/officeDocument/2006/relationships/hyperlink" Target="#&#1043;&#1086;&#1083;&#1086;&#1074;&#1085;&#1072;!A1"/><Relationship Id="rId5" Type="http://schemas.openxmlformats.org/officeDocument/2006/relationships/hyperlink" Target="#'&#1055;&#1077;&#1088;&#1077;&#1083;&#1110;&#1082; &#1087;&#1072;&#1088;&#1090;&#1085;&#1077;&#1088;&#1110;&#1074;'!A1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Satellit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944880</xdr:colOff>
      <xdr:row>3</xdr:row>
      <xdr:rowOff>28575</xdr:rowOff>
    </xdr:to>
    <xdr:pic>
      <xdr:nvPicPr>
        <xdr:cNvPr id="4097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1450" y="190500"/>
          <a:ext cx="20574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3</xdr:col>
      <xdr:colOff>1011555</xdr:colOff>
      <xdr:row>3</xdr:row>
      <xdr:rowOff>47625</xdr:rowOff>
    </xdr:to>
    <xdr:pic>
      <xdr:nvPicPr>
        <xdr:cNvPr id="4098" name="Picture 1" descr="IdeaBank">
          <a:hlinkClick xmlns:r="http://schemas.openxmlformats.org/officeDocument/2006/relationships" r:id="rId3" tooltip="IdeaB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2875" y="180975"/>
          <a:ext cx="21526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91440</xdr:colOff>
      <xdr:row>4</xdr:row>
      <xdr:rowOff>99060</xdr:rowOff>
    </xdr:from>
    <xdr:to>
      <xdr:col>33</xdr:col>
      <xdr:colOff>99060</xdr:colOff>
      <xdr:row>8</xdr:row>
      <xdr:rowOff>129540</xdr:rowOff>
    </xdr:to>
    <xdr:sp macro="" textlink="">
      <xdr:nvSpPr>
        <xdr:cNvPr id="2" name="Прямоугольник 1"/>
        <xdr:cNvSpPr/>
      </xdr:nvSpPr>
      <xdr:spPr>
        <a:xfrm>
          <a:off x="7780020" y="716280"/>
          <a:ext cx="3131820" cy="61722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uk-UA" sz="1100" b="1">
              <a:solidFill>
                <a:srgbClr val="FF0000"/>
              </a:solidFill>
            </a:rPr>
            <a:t>Зверніть увагу! </a:t>
          </a:r>
          <a:r>
            <a:rPr lang="uk-UA" sz="1100" b="1"/>
            <a:t>Дані продукти надаються на придбання товарів  у партнерів Банку, зазначених на вкладці "Перелік партнерів"</a:t>
          </a:r>
        </a:p>
      </xdr:txBody>
    </xdr:sp>
    <xdr:clientData/>
  </xdr:twoCellAnchor>
  <xdr:twoCellAnchor>
    <xdr:from>
      <xdr:col>29</xdr:col>
      <xdr:colOff>160020</xdr:colOff>
      <xdr:row>10</xdr:row>
      <xdr:rowOff>45720</xdr:rowOff>
    </xdr:from>
    <xdr:to>
      <xdr:col>31</xdr:col>
      <xdr:colOff>381000</xdr:colOff>
      <xdr:row>13</xdr:row>
      <xdr:rowOff>76200</xdr:rowOff>
    </xdr:to>
    <xdr:sp macro="" textlink="">
      <xdr:nvSpPr>
        <xdr:cNvPr id="8" name="Блок-схема: альтернативный процесс 7">
          <a:hlinkClick xmlns:r="http://schemas.openxmlformats.org/officeDocument/2006/relationships" r:id="rId5"/>
        </xdr:cNvPr>
        <xdr:cNvSpPr/>
      </xdr:nvSpPr>
      <xdr:spPr>
        <a:xfrm>
          <a:off x="8473440" y="1501140"/>
          <a:ext cx="1470660" cy="457200"/>
        </a:xfrm>
        <a:prstGeom prst="flowChartAlternateProcess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100" b="1" cap="none" spc="0">
              <a:ln>
                <a:noFill/>
              </a:ln>
              <a:solidFill>
                <a:schemeClr val="bg1"/>
              </a:solidFill>
              <a:effectLst/>
            </a:rPr>
            <a:t>Перелік партнерів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5311140</xdr:colOff>
      <xdr:row>0</xdr:row>
      <xdr:rowOff>53340</xdr:rowOff>
    </xdr:from>
    <xdr:to>
      <xdr:col>4</xdr:col>
      <xdr:colOff>6812280</xdr:colOff>
      <xdr:row>3</xdr:row>
      <xdr:rowOff>114300</xdr:rowOff>
    </xdr:to>
    <xdr:sp macro="" textlink="">
      <xdr:nvSpPr>
        <xdr:cNvPr id="2" name="Блок-схема: альтернативный процесс 1">
          <a:hlinkClick xmlns:r="http://schemas.openxmlformats.org/officeDocument/2006/relationships" r:id="rId1"/>
        </xdr:cNvPr>
        <xdr:cNvSpPr/>
      </xdr:nvSpPr>
      <xdr:spPr>
        <a:xfrm>
          <a:off x="9121140" y="53340"/>
          <a:ext cx="1501140" cy="563880"/>
        </a:xfrm>
        <a:prstGeom prst="flowChartAlternateProcess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100" b="1" cap="none" spc="0">
              <a:ln>
                <a:noFill/>
              </a:ln>
              <a:solidFill>
                <a:schemeClr val="bg1"/>
              </a:solidFill>
              <a:effectLst/>
            </a:rPr>
            <a:t>Повернутись до калькулятора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zoomScale="85" zoomScaleNormal="85" workbookViewId="0">
      <selection activeCell="B15" sqref="B15"/>
    </sheetView>
  </sheetViews>
  <sheetFormatPr defaultColWidth="9.109375" defaultRowHeight="13.2" x14ac:dyDescent="0.25"/>
  <cols>
    <col min="1" max="1" width="31" style="133" customWidth="1"/>
    <col min="2" max="2" width="11.44140625" style="133" customWidth="1"/>
    <col min="3" max="4" width="9.109375" style="133"/>
    <col min="5" max="5" width="17.33203125" style="133" customWidth="1"/>
    <col min="6" max="6" width="16.88671875" style="133" customWidth="1"/>
    <col min="7" max="7" width="22.33203125" style="133" customWidth="1"/>
    <col min="8" max="9" width="9.109375" style="133" customWidth="1"/>
    <col min="10" max="10" width="15.5546875" style="133" bestFit="1" customWidth="1"/>
    <col min="11" max="11" width="9.109375" style="133" customWidth="1"/>
    <col min="12" max="15" width="17.5546875" style="133" customWidth="1"/>
    <col min="16" max="16384" width="9.109375" style="133"/>
  </cols>
  <sheetData>
    <row r="1" spans="1:16" x14ac:dyDescent="0.25">
      <c r="B1" s="133" t="s">
        <v>21</v>
      </c>
      <c r="C1" s="133" t="s">
        <v>22</v>
      </c>
      <c r="D1" s="133" t="s">
        <v>23</v>
      </c>
      <c r="E1" s="133" t="s">
        <v>24</v>
      </c>
      <c r="F1" s="133" t="s">
        <v>25</v>
      </c>
      <c r="I1" s="133" t="s">
        <v>36</v>
      </c>
      <c r="J1" s="133" t="s">
        <v>43</v>
      </c>
      <c r="K1" s="133" t="s">
        <v>43</v>
      </c>
      <c r="L1" s="133" t="s">
        <v>0</v>
      </c>
      <c r="N1" s="133" t="s">
        <v>34</v>
      </c>
      <c r="O1" s="133" t="s">
        <v>35</v>
      </c>
    </row>
    <row r="2" spans="1:16" x14ac:dyDescent="0.25">
      <c r="D2" s="134"/>
      <c r="E2" s="134"/>
      <c r="F2" s="134"/>
      <c r="H2" s="133" t="s">
        <v>27</v>
      </c>
      <c r="I2" s="133" t="s">
        <v>26</v>
      </c>
      <c r="J2" s="133" t="s">
        <v>44</v>
      </c>
      <c r="K2" s="133" t="s">
        <v>10</v>
      </c>
      <c r="L2" s="135"/>
      <c r="M2" s="135"/>
      <c r="N2" s="135"/>
      <c r="O2" s="135"/>
    </row>
    <row r="3" spans="1:16" x14ac:dyDescent="0.25">
      <c r="A3" s="133">
        <v>1</v>
      </c>
      <c r="B3" s="133">
        <v>2</v>
      </c>
      <c r="C3" s="133">
        <v>3</v>
      </c>
      <c r="D3" s="133">
        <v>4</v>
      </c>
      <c r="E3" s="133">
        <v>5</v>
      </c>
      <c r="F3" s="133">
        <v>6</v>
      </c>
      <c r="G3" s="133">
        <v>7</v>
      </c>
      <c r="H3" s="133">
        <v>8</v>
      </c>
      <c r="I3" s="133">
        <v>9</v>
      </c>
      <c r="J3" s="133">
        <v>10</v>
      </c>
      <c r="L3" s="133">
        <v>11</v>
      </c>
      <c r="N3" s="133">
        <v>12</v>
      </c>
      <c r="O3" s="133">
        <v>13</v>
      </c>
      <c r="P3" s="133">
        <v>14</v>
      </c>
    </row>
    <row r="4" spans="1:16" s="169" customFormat="1" x14ac:dyDescent="0.25">
      <c r="A4" s="169" t="s">
        <v>37</v>
      </c>
      <c r="B4" s="139">
        <v>75000</v>
      </c>
      <c r="C4" s="169">
        <v>12</v>
      </c>
      <c r="D4" s="170">
        <v>1E-4</v>
      </c>
      <c r="E4" s="170">
        <v>0</v>
      </c>
      <c r="F4" s="170">
        <v>4.99E-2</v>
      </c>
      <c r="G4" s="169" t="str">
        <f t="shared" ref="G4:G9" si="0">I$2&amp;" "&amp;B4&amp;" "&amp;H$2</f>
        <v>max. 75000 грн.</v>
      </c>
      <c r="H4" s="169">
        <f t="shared" ref="H4:H9" si="1">B4+B4*E4</f>
        <v>75000</v>
      </c>
      <c r="I4" s="169">
        <v>3</v>
      </c>
      <c r="J4" s="169">
        <v>500</v>
      </c>
      <c r="L4" s="171">
        <f t="shared" ref="L4:L9" si="2">D4/12/(1-1/POWER(1+D4/12,C4))*H4+H4*F4</f>
        <v>9992.8385468070719</v>
      </c>
      <c r="M4" s="172">
        <f>F4</f>
        <v>4.99E-2</v>
      </c>
      <c r="N4" s="172"/>
      <c r="O4" s="173">
        <v>0</v>
      </c>
      <c r="P4" s="169">
        <v>1000</v>
      </c>
    </row>
    <row r="5" spans="1:16" s="169" customFormat="1" x14ac:dyDescent="0.25">
      <c r="A5" s="169" t="s">
        <v>38</v>
      </c>
      <c r="B5" s="139">
        <v>75000</v>
      </c>
      <c r="C5" s="169">
        <v>12</v>
      </c>
      <c r="D5" s="170">
        <v>1E-4</v>
      </c>
      <c r="E5" s="170">
        <v>0.12</v>
      </c>
      <c r="F5" s="170">
        <v>2.9899999999999999E-2</v>
      </c>
      <c r="G5" s="169" t="str">
        <f t="shared" si="0"/>
        <v>max. 75000 грн.</v>
      </c>
      <c r="H5" s="169">
        <f t="shared" si="1"/>
        <v>84000</v>
      </c>
      <c r="I5" s="169">
        <v>3</v>
      </c>
      <c r="L5" s="171">
        <f t="shared" si="2"/>
        <v>9511.9791724239203</v>
      </c>
      <c r="M5" s="172">
        <f t="shared" ref="M5:M9" si="3">F5</f>
        <v>2.9899999999999999E-2</v>
      </c>
      <c r="N5" s="172"/>
      <c r="O5" s="173">
        <v>0</v>
      </c>
      <c r="P5" s="169">
        <v>1000</v>
      </c>
    </row>
    <row r="6" spans="1:16" s="169" customFormat="1" x14ac:dyDescent="0.25">
      <c r="A6" s="169" t="s">
        <v>39</v>
      </c>
      <c r="B6" s="139">
        <v>75000</v>
      </c>
      <c r="C6" s="169">
        <v>12</v>
      </c>
      <c r="D6" s="170">
        <v>1E-4</v>
      </c>
      <c r="E6" s="170">
        <v>0.18</v>
      </c>
      <c r="F6" s="170">
        <v>2.9899999999999999E-2</v>
      </c>
      <c r="G6" s="169" t="str">
        <f t="shared" si="0"/>
        <v>max. 75000 грн.</v>
      </c>
      <c r="H6" s="169">
        <f t="shared" si="1"/>
        <v>88500</v>
      </c>
      <c r="I6" s="169">
        <v>5</v>
      </c>
      <c r="L6" s="171">
        <f t="shared" si="2"/>
        <v>10021.549485232345</v>
      </c>
      <c r="M6" s="172">
        <f t="shared" si="3"/>
        <v>2.9899999999999999E-2</v>
      </c>
      <c r="N6" s="172"/>
      <c r="O6" s="173">
        <v>0</v>
      </c>
      <c r="P6" s="169">
        <v>1000</v>
      </c>
    </row>
    <row r="7" spans="1:16" x14ac:dyDescent="0.25">
      <c r="A7" s="169" t="s">
        <v>40</v>
      </c>
      <c r="B7" s="139">
        <v>75000</v>
      </c>
      <c r="C7" s="169">
        <v>18</v>
      </c>
      <c r="D7" s="170">
        <v>1E-4</v>
      </c>
      <c r="E7" s="170">
        <v>0.22</v>
      </c>
      <c r="F7" s="170">
        <v>2.9899999999999999E-2</v>
      </c>
      <c r="G7" s="169" t="str">
        <f t="shared" si="0"/>
        <v>max. 75000 грн.</v>
      </c>
      <c r="H7" s="169">
        <f t="shared" si="1"/>
        <v>91500</v>
      </c>
      <c r="I7" s="169">
        <v>6</v>
      </c>
      <c r="J7" s="169"/>
      <c r="K7" s="169"/>
      <c r="L7" s="171">
        <f t="shared" si="2"/>
        <v>7819.585773364297</v>
      </c>
      <c r="M7" s="172">
        <f t="shared" si="3"/>
        <v>2.9899999999999999E-2</v>
      </c>
      <c r="N7" s="172"/>
      <c r="O7" s="173">
        <v>0</v>
      </c>
      <c r="P7" s="169">
        <v>1000</v>
      </c>
    </row>
    <row r="8" spans="1:16" x14ac:dyDescent="0.25">
      <c r="A8" s="169" t="s">
        <v>41</v>
      </c>
      <c r="B8" s="139">
        <v>75000</v>
      </c>
      <c r="C8" s="169">
        <v>16</v>
      </c>
      <c r="D8" s="170">
        <v>1E-4</v>
      </c>
      <c r="E8" s="170">
        <v>0.12</v>
      </c>
      <c r="F8" s="170">
        <v>3.8899999999999997E-2</v>
      </c>
      <c r="G8" s="169" t="str">
        <f t="shared" si="0"/>
        <v>max. 75000 грн.</v>
      </c>
      <c r="H8" s="169">
        <f t="shared" si="1"/>
        <v>84000</v>
      </c>
      <c r="I8" s="169">
        <v>10</v>
      </c>
      <c r="J8" s="169">
        <v>360</v>
      </c>
      <c r="K8" s="169"/>
      <c r="L8" s="171">
        <f t="shared" si="2"/>
        <v>8517.971882718517</v>
      </c>
      <c r="M8" s="172">
        <f t="shared" si="3"/>
        <v>3.8899999999999997E-2</v>
      </c>
      <c r="N8" s="172"/>
      <c r="O8" s="173">
        <v>0</v>
      </c>
      <c r="P8" s="169">
        <v>1000</v>
      </c>
    </row>
    <row r="9" spans="1:16" x14ac:dyDescent="0.25">
      <c r="A9" s="169" t="s">
        <v>42</v>
      </c>
      <c r="B9" s="139">
        <v>75000</v>
      </c>
      <c r="C9" s="169">
        <v>48</v>
      </c>
      <c r="D9" s="170">
        <v>1E-4</v>
      </c>
      <c r="E9" s="170">
        <v>0</v>
      </c>
      <c r="F9" s="170">
        <v>1.9900000000000001E-2</v>
      </c>
      <c r="G9" s="169" t="str">
        <f t="shared" si="0"/>
        <v>max. 75000 грн.</v>
      </c>
      <c r="H9" s="169">
        <f t="shared" si="1"/>
        <v>75000</v>
      </c>
      <c r="I9" s="169">
        <v>0</v>
      </c>
      <c r="J9" s="169"/>
      <c r="K9" s="170">
        <v>1.9900000000000001E-2</v>
      </c>
      <c r="L9" s="171">
        <f t="shared" si="2"/>
        <v>3055.3190312319321</v>
      </c>
      <c r="M9" s="172">
        <f t="shared" si="3"/>
        <v>1.9900000000000001E-2</v>
      </c>
      <c r="N9" s="172"/>
      <c r="O9" s="173">
        <v>0</v>
      </c>
      <c r="P9" s="169">
        <v>1000</v>
      </c>
    </row>
    <row r="10" spans="1:16" x14ac:dyDescent="0.25">
      <c r="A10" s="169" t="s">
        <v>2263</v>
      </c>
      <c r="B10" s="139">
        <v>75000</v>
      </c>
      <c r="C10" s="169">
        <v>24</v>
      </c>
      <c r="D10" s="170">
        <v>1E-4</v>
      </c>
      <c r="E10" s="170">
        <v>0</v>
      </c>
      <c r="F10" s="170">
        <v>0.04</v>
      </c>
      <c r="G10" s="169" t="str">
        <f t="shared" ref="G10" si="4">I$2&amp;" "&amp;B10&amp;" "&amp;H$2</f>
        <v>max. 75000 грн.</v>
      </c>
      <c r="H10" s="169">
        <f t="shared" ref="H10" si="5">B10+B10*E10</f>
        <v>75000</v>
      </c>
      <c r="I10" s="169">
        <v>6</v>
      </c>
      <c r="J10" s="169">
        <v>600</v>
      </c>
      <c r="K10" s="170"/>
      <c r="L10" s="171">
        <f t="shared" ref="L10" si="6">D10/12/(1-1/POWER(1+D10/12,C10))*H10+H10*F10</f>
        <v>6125.3255312153215</v>
      </c>
      <c r="M10" s="172">
        <f t="shared" ref="M10" si="7">F10</f>
        <v>0.04</v>
      </c>
      <c r="N10" s="172"/>
      <c r="O10" s="173">
        <v>0</v>
      </c>
      <c r="P10" s="169">
        <v>1000</v>
      </c>
    </row>
    <row r="11" spans="1:16" x14ac:dyDescent="0.25">
      <c r="A11" s="169" t="s">
        <v>2264</v>
      </c>
      <c r="B11" s="139">
        <v>75000</v>
      </c>
      <c r="C11" s="169">
        <v>24</v>
      </c>
      <c r="D11" s="170">
        <v>1E-4</v>
      </c>
      <c r="E11" s="170">
        <v>0</v>
      </c>
      <c r="F11" s="170">
        <v>0.04</v>
      </c>
      <c r="G11" s="169" t="str">
        <f t="shared" ref="G11" si="8">I$2&amp;" "&amp;B11&amp;" "&amp;H$2</f>
        <v>max. 75000 грн.</v>
      </c>
      <c r="H11" s="169">
        <f t="shared" ref="H11" si="9">B11+B11*E11</f>
        <v>75000</v>
      </c>
      <c r="I11" s="169">
        <v>10</v>
      </c>
      <c r="J11" s="169">
        <v>600</v>
      </c>
      <c r="K11" s="170"/>
      <c r="L11" s="171">
        <f t="shared" ref="L11" si="10">D11/12/(1-1/POWER(1+D11/12,C11))*H11+H11*F11</f>
        <v>6125.3255312153215</v>
      </c>
      <c r="M11" s="172">
        <f t="shared" ref="M11" si="11">F11</f>
        <v>0.04</v>
      </c>
      <c r="N11" s="172"/>
      <c r="O11" s="173">
        <v>0</v>
      </c>
      <c r="P11" s="169">
        <v>1000</v>
      </c>
    </row>
    <row r="12" spans="1:16" x14ac:dyDescent="0.25">
      <c r="A12" s="169" t="s">
        <v>2265</v>
      </c>
      <c r="B12" s="139">
        <v>75000</v>
      </c>
      <c r="C12" s="169">
        <v>24</v>
      </c>
      <c r="D12" s="170">
        <v>1E-4</v>
      </c>
      <c r="E12" s="170">
        <v>0</v>
      </c>
      <c r="F12" s="170">
        <v>0.04</v>
      </c>
      <c r="G12" s="169" t="str">
        <f t="shared" ref="G12" si="12">I$2&amp;" "&amp;B12&amp;" "&amp;H$2</f>
        <v>max. 75000 грн.</v>
      </c>
      <c r="H12" s="169">
        <f t="shared" ref="H12" si="13">B12+B12*E12</f>
        <v>75000</v>
      </c>
      <c r="I12" s="169">
        <v>3</v>
      </c>
      <c r="J12" s="169">
        <v>500</v>
      </c>
      <c r="K12" s="170"/>
      <c r="L12" s="171">
        <f t="shared" ref="L12" si="14">D12/12/(1-1/POWER(1+D12/12,C12))*H12+H12*F12</f>
        <v>6125.3255312153215</v>
      </c>
      <c r="M12" s="172">
        <f t="shared" ref="M12" si="15">F12</f>
        <v>0.04</v>
      </c>
      <c r="N12" s="172"/>
      <c r="O12" s="173">
        <v>0</v>
      </c>
      <c r="P12" s="169">
        <v>1000</v>
      </c>
    </row>
    <row r="13" spans="1:16" x14ac:dyDescent="0.25">
      <c r="A13" s="169" t="s">
        <v>2266</v>
      </c>
      <c r="B13" s="139">
        <v>75000</v>
      </c>
      <c r="C13" s="169">
        <v>24</v>
      </c>
      <c r="D13" s="170">
        <v>1E-4</v>
      </c>
      <c r="E13" s="170">
        <v>0</v>
      </c>
      <c r="F13" s="170">
        <v>0.04</v>
      </c>
      <c r="G13" s="169" t="str">
        <f t="shared" ref="G13:G16" si="16">I$2&amp;" "&amp;B13&amp;" "&amp;H$2</f>
        <v>max. 75000 грн.</v>
      </c>
      <c r="H13" s="169">
        <f t="shared" ref="H13:H16" si="17">B13+B13*E13</f>
        <v>75000</v>
      </c>
      <c r="I13" s="169">
        <v>6</v>
      </c>
      <c r="J13" s="169">
        <v>500</v>
      </c>
      <c r="K13" s="170"/>
      <c r="L13" s="171">
        <f t="shared" ref="L13:L16" si="18">D13/12/(1-1/POWER(1+D13/12,C13))*H13+H13*F13</f>
        <v>6125.3255312153215</v>
      </c>
      <c r="M13" s="172">
        <f t="shared" ref="M13:M16" si="19">F13</f>
        <v>0.04</v>
      </c>
      <c r="N13" s="172"/>
      <c r="O13" s="173">
        <v>0</v>
      </c>
      <c r="P13" s="169">
        <v>1000</v>
      </c>
    </row>
    <row r="14" spans="1:16" x14ac:dyDescent="0.25">
      <c r="A14" s="169" t="s">
        <v>2267</v>
      </c>
      <c r="B14" s="139">
        <v>75000</v>
      </c>
      <c r="C14" s="169">
        <v>24</v>
      </c>
      <c r="D14" s="170">
        <v>1E-4</v>
      </c>
      <c r="E14" s="170">
        <v>0</v>
      </c>
      <c r="F14" s="170">
        <v>0.04</v>
      </c>
      <c r="G14" s="169" t="str">
        <f t="shared" si="16"/>
        <v>max. 75000 грн.</v>
      </c>
      <c r="H14" s="169">
        <f t="shared" si="17"/>
        <v>75000</v>
      </c>
      <c r="I14" s="169">
        <v>10</v>
      </c>
      <c r="J14" s="169">
        <v>500</v>
      </c>
      <c r="K14" s="170"/>
      <c r="L14" s="171">
        <f t="shared" si="18"/>
        <v>6125.3255312153215</v>
      </c>
      <c r="M14" s="172">
        <f t="shared" si="19"/>
        <v>0.04</v>
      </c>
      <c r="N14" s="172"/>
      <c r="O14" s="173">
        <v>0</v>
      </c>
      <c r="P14" s="169">
        <v>1000</v>
      </c>
    </row>
    <row r="15" spans="1:16" x14ac:dyDescent="0.25">
      <c r="A15" s="169" t="s">
        <v>2268</v>
      </c>
      <c r="B15" s="139">
        <v>75000</v>
      </c>
      <c r="C15" s="169">
        <v>12</v>
      </c>
      <c r="D15" s="170">
        <v>1E-4</v>
      </c>
      <c r="E15" s="170">
        <v>0</v>
      </c>
      <c r="F15" s="170">
        <v>3.9E-2</v>
      </c>
      <c r="G15" s="169" t="str">
        <f t="shared" si="16"/>
        <v>max. 75000 грн.</v>
      </c>
      <c r="H15" s="169">
        <f t="shared" si="17"/>
        <v>75000</v>
      </c>
      <c r="I15" s="169">
        <v>5</v>
      </c>
      <c r="J15" s="169">
        <v>240</v>
      </c>
      <c r="K15" s="169"/>
      <c r="L15" s="171">
        <f t="shared" si="18"/>
        <v>9175.3385468070719</v>
      </c>
      <c r="M15" s="172">
        <f t="shared" si="19"/>
        <v>3.9E-2</v>
      </c>
      <c r="N15" s="172"/>
      <c r="O15" s="173">
        <v>0</v>
      </c>
      <c r="P15" s="169">
        <v>1000</v>
      </c>
    </row>
    <row r="16" spans="1:16" x14ac:dyDescent="0.25">
      <c r="A16" s="169" t="s">
        <v>2269</v>
      </c>
      <c r="B16" s="139">
        <v>75000</v>
      </c>
      <c r="C16" s="169">
        <v>12</v>
      </c>
      <c r="D16" s="170">
        <v>1E-4</v>
      </c>
      <c r="E16" s="170">
        <v>0</v>
      </c>
      <c r="F16" s="170">
        <v>3.9E-2</v>
      </c>
      <c r="G16" s="169" t="str">
        <f t="shared" si="16"/>
        <v>max. 75000 грн.</v>
      </c>
      <c r="H16" s="169">
        <f t="shared" si="17"/>
        <v>75000</v>
      </c>
      <c r="I16" s="169">
        <v>10</v>
      </c>
      <c r="J16" s="169">
        <v>480</v>
      </c>
      <c r="K16" s="169"/>
      <c r="L16" s="171">
        <f t="shared" si="18"/>
        <v>9175.3385468070719</v>
      </c>
      <c r="M16" s="172">
        <f t="shared" si="19"/>
        <v>3.9E-2</v>
      </c>
      <c r="N16" s="172"/>
      <c r="O16" s="173">
        <v>0</v>
      </c>
      <c r="P16" s="169">
        <v>1000</v>
      </c>
    </row>
  </sheetData>
  <sheetProtection password="B631" sheet="1" objects="1" scenarios="1" selectLockedCell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32"/>
  <sheetViews>
    <sheetView zoomScale="70" zoomScaleNormal="70" workbookViewId="0">
      <selection activeCell="E1" sqref="E1"/>
    </sheetView>
  </sheetViews>
  <sheetFormatPr defaultRowHeight="13.2" x14ac:dyDescent="0.25"/>
  <cols>
    <col min="1" max="1" width="48" customWidth="1"/>
    <col min="3" max="3" width="21.109375" customWidth="1"/>
    <col min="4" max="4" width="22.33203125" customWidth="1"/>
    <col min="5" max="5" width="14.44140625" customWidth="1"/>
    <col min="7" max="7" width="10.44140625" customWidth="1"/>
  </cols>
  <sheetData>
    <row r="1" spans="1:8" ht="21.6" thickBot="1" x14ac:dyDescent="0.3">
      <c r="A1" s="209" t="s">
        <v>16</v>
      </c>
      <c r="B1" s="210"/>
      <c r="C1" s="210"/>
      <c r="D1" s="211"/>
      <c r="E1" s="68">
        <v>5000</v>
      </c>
      <c r="F1" s="69" t="s">
        <v>12</v>
      </c>
      <c r="G1" s="69" t="s">
        <v>11</v>
      </c>
      <c r="H1" s="70"/>
    </row>
    <row r="2" spans="1:8" x14ac:dyDescent="0.25">
      <c r="A2" s="71"/>
      <c r="B2" s="5"/>
      <c r="C2" s="71"/>
      <c r="D2" s="5"/>
      <c r="E2" s="72"/>
      <c r="F2" s="73"/>
      <c r="G2" s="74"/>
      <c r="H2" s="5"/>
    </row>
    <row r="3" spans="1:8" x14ac:dyDescent="0.25">
      <c r="A3" s="204" t="s">
        <v>50</v>
      </c>
      <c r="B3" s="205">
        <v>0</v>
      </c>
      <c r="C3" s="205">
        <v>0</v>
      </c>
      <c r="D3" s="206">
        <v>0</v>
      </c>
      <c r="E3" s="8"/>
      <c r="F3" s="9"/>
      <c r="G3" s="8"/>
      <c r="H3" s="70"/>
    </row>
    <row r="4" spans="1:8" x14ac:dyDescent="0.25">
      <c r="A4" s="71"/>
      <c r="B4" s="5"/>
      <c r="C4" s="71"/>
      <c r="D4" s="5"/>
      <c r="E4" s="76"/>
      <c r="F4" s="73"/>
      <c r="G4" s="74"/>
      <c r="H4" s="5"/>
    </row>
    <row r="5" spans="1:8" x14ac:dyDescent="0.25">
      <c r="A5" s="204" t="s">
        <v>51</v>
      </c>
      <c r="B5" s="205">
        <v>0</v>
      </c>
      <c r="C5" s="205">
        <v>0</v>
      </c>
      <c r="D5" s="206">
        <v>0</v>
      </c>
      <c r="E5" s="8"/>
      <c r="F5" s="9"/>
      <c r="G5" s="9"/>
      <c r="H5" s="70"/>
    </row>
    <row r="6" spans="1:8" x14ac:dyDescent="0.25">
      <c r="A6" s="71"/>
      <c r="B6" s="5"/>
      <c r="C6" s="71"/>
      <c r="D6" s="5"/>
      <c r="E6" s="77"/>
      <c r="F6" s="73"/>
      <c r="G6" s="74"/>
      <c r="H6" s="5"/>
    </row>
    <row r="7" spans="1:8" x14ac:dyDescent="0.25">
      <c r="A7" s="204" t="s">
        <v>52</v>
      </c>
      <c r="B7" s="205">
        <v>0</v>
      </c>
      <c r="C7" s="205">
        <v>0</v>
      </c>
      <c r="D7" s="206">
        <v>0</v>
      </c>
      <c r="E7" s="8"/>
      <c r="F7" s="9"/>
      <c r="G7" s="9"/>
      <c r="H7" s="70"/>
    </row>
    <row r="8" spans="1:8" x14ac:dyDescent="0.25">
      <c r="A8" s="71"/>
      <c r="B8" s="5"/>
      <c r="C8" s="71"/>
      <c r="D8" s="5"/>
      <c r="E8" s="76"/>
      <c r="F8" s="73"/>
      <c r="G8" s="74"/>
      <c r="H8" s="5"/>
    </row>
    <row r="9" spans="1:8" x14ac:dyDescent="0.25">
      <c r="A9" s="204" t="s">
        <v>2518</v>
      </c>
      <c r="B9" s="205"/>
      <c r="C9" s="205"/>
      <c r="D9" s="206"/>
      <c r="E9" s="78"/>
      <c r="F9" s="9"/>
      <c r="G9" s="9"/>
      <c r="H9" s="70"/>
    </row>
    <row r="10" spans="1:8" x14ac:dyDescent="0.25">
      <c r="A10" s="79"/>
      <c r="B10" s="10"/>
      <c r="C10" s="79"/>
      <c r="D10" s="80"/>
      <c r="E10" s="47"/>
      <c r="F10" s="73"/>
      <c r="G10" s="81"/>
      <c r="H10" s="10"/>
    </row>
    <row r="11" spans="1:8" x14ac:dyDescent="0.25">
      <c r="A11" s="79"/>
      <c r="B11" s="10"/>
      <c r="C11" s="79"/>
      <c r="D11" s="82"/>
      <c r="E11" s="47"/>
      <c r="F11" s="73"/>
      <c r="G11" s="83"/>
      <c r="H11" s="10"/>
    </row>
    <row r="12" spans="1:8" x14ac:dyDescent="0.25">
      <c r="A12" s="204" t="s">
        <v>2517</v>
      </c>
      <c r="B12" s="205">
        <v>0</v>
      </c>
      <c r="C12" s="205">
        <v>0</v>
      </c>
      <c r="D12" s="206">
        <v>0</v>
      </c>
      <c r="E12" s="11"/>
      <c r="F12" s="11"/>
      <c r="G12" s="12"/>
      <c r="H12" s="10"/>
    </row>
    <row r="13" spans="1:8" x14ac:dyDescent="0.25">
      <c r="A13" s="50"/>
      <c r="B13" s="50"/>
      <c r="C13" s="50"/>
      <c r="D13" s="50"/>
      <c r="E13" s="84"/>
      <c r="F13" s="85"/>
      <c r="G13" s="86"/>
      <c r="H13" s="10"/>
    </row>
    <row r="14" spans="1:8" x14ac:dyDescent="0.25">
      <c r="A14" s="204" t="s">
        <v>53</v>
      </c>
      <c r="B14" s="205">
        <v>0</v>
      </c>
      <c r="C14" s="205">
        <v>0</v>
      </c>
      <c r="D14" s="206">
        <v>0</v>
      </c>
      <c r="E14" s="66"/>
      <c r="F14" s="67"/>
      <c r="G14" s="12"/>
      <c r="H14" s="10"/>
    </row>
    <row r="15" spans="1:8" x14ac:dyDescent="0.25">
      <c r="A15" s="75"/>
      <c r="B15" s="75"/>
      <c r="C15" s="75"/>
      <c r="D15" s="75"/>
      <c r="E15" s="87"/>
      <c r="F15" s="85"/>
      <c r="G15" s="86"/>
      <c r="H15" s="10"/>
    </row>
    <row r="16" spans="1:8" x14ac:dyDescent="0.25">
      <c r="A16" s="204" t="s">
        <v>2516</v>
      </c>
      <c r="B16" s="205">
        <v>0</v>
      </c>
      <c r="C16" s="205">
        <v>0</v>
      </c>
      <c r="D16" s="206">
        <v>0</v>
      </c>
      <c r="E16" s="16"/>
      <c r="F16" s="9"/>
      <c r="G16" s="9"/>
      <c r="H16" s="10"/>
    </row>
    <row r="17" spans="1:8" x14ac:dyDescent="0.25">
      <c r="A17" s="50"/>
      <c r="B17" s="50"/>
      <c r="C17" s="50"/>
      <c r="D17" s="50"/>
      <c r="E17" s="88"/>
      <c r="F17" s="85"/>
      <c r="G17" s="86"/>
      <c r="H17" s="10"/>
    </row>
    <row r="18" spans="1:8" x14ac:dyDescent="0.25">
      <c r="A18" s="50" t="s">
        <v>54</v>
      </c>
      <c r="B18" s="50"/>
      <c r="C18" s="50"/>
      <c r="D18" s="50"/>
      <c r="E18" s="88"/>
      <c r="F18" s="85"/>
      <c r="G18" s="86"/>
      <c r="H18" s="10"/>
    </row>
    <row r="19" spans="1:8" ht="30.6" x14ac:dyDescent="0.25">
      <c r="A19" s="207" t="s">
        <v>8</v>
      </c>
      <c r="B19" s="208"/>
      <c r="C19" s="89" t="s">
        <v>0</v>
      </c>
      <c r="D19" s="90" t="s">
        <v>29</v>
      </c>
      <c r="E19" s="91" t="s">
        <v>14</v>
      </c>
      <c r="F19" s="91" t="s">
        <v>13</v>
      </c>
      <c r="G19" s="91" t="s">
        <v>15</v>
      </c>
      <c r="H19" s="91" t="s">
        <v>28</v>
      </c>
    </row>
    <row r="20" spans="1:8" x14ac:dyDescent="0.25">
      <c r="A20" s="212" t="s">
        <v>20</v>
      </c>
      <c r="B20" s="213"/>
      <c r="C20" s="38">
        <f>IF(ISERROR(L16),"",L16)</f>
        <v>0</v>
      </c>
      <c r="D20" s="38">
        <f>IF(ISERROR(L12),"",L12)</f>
        <v>0</v>
      </c>
      <c r="E20" s="64">
        <f>IF(ISERROR(L14),"",L14)</f>
        <v>0</v>
      </c>
      <c r="F20" s="17" t="str">
        <f>IF(ISERROR(D20/#REF!),"",D20/#REF!)</f>
        <v/>
      </c>
      <c r="G20" s="18" t="str">
        <f>IF(ISERROR(D20/#REF!/F$3),"",D20/#REF!/F$3)</f>
        <v/>
      </c>
      <c r="H20" s="18" t="str">
        <f>IF(ISERROR(C20/F$3),"",C20/F$3)</f>
        <v/>
      </c>
    </row>
    <row r="21" spans="1:8" x14ac:dyDescent="0.25">
      <c r="A21" s="212" t="s">
        <v>9</v>
      </c>
      <c r="B21" s="213"/>
      <c r="C21" s="39">
        <f>IF(ISERROR(M16),"",M16)</f>
        <v>0</v>
      </c>
      <c r="D21" s="39">
        <f>IF(ISERROR(M12),"",M12)</f>
        <v>0</v>
      </c>
      <c r="E21" s="65">
        <f>IF(ISERROR(M14),"",M14)</f>
        <v>0</v>
      </c>
      <c r="F21" s="17" t="str">
        <f>IF(ISERROR(D21/#REF!),"",D21/#REF!)</f>
        <v/>
      </c>
      <c r="G21" s="18" t="str">
        <f>IF(ISERROR(D21/#REF!/F$3),"",D21/#REF!/F$3)</f>
        <v/>
      </c>
      <c r="H21" s="18" t="str">
        <f>IF(ISERROR(C21/F$3),"",C21/F$3)</f>
        <v/>
      </c>
    </row>
    <row r="22" spans="1:8" x14ac:dyDescent="0.25">
      <c r="A22" s="212" t="s">
        <v>18</v>
      </c>
      <c r="B22" s="213"/>
      <c r="C22" s="39">
        <f>IF(ISERROR(N16),"",N16)</f>
        <v>0</v>
      </c>
      <c r="D22" s="39">
        <f>IF(ISERROR(N12),"",N12)</f>
        <v>0</v>
      </c>
      <c r="E22" s="65">
        <f>IF(ISERROR(N14),"",N14)</f>
        <v>0</v>
      </c>
      <c r="F22" s="17" t="str">
        <f>IF(ISERROR(D22/#REF!),"",D22/#REF!)</f>
        <v/>
      </c>
      <c r="G22" s="18" t="str">
        <f>IF(ISERROR(D22/#REF!/F$3),"",D22/#REF!/F$3)</f>
        <v/>
      </c>
      <c r="H22" s="18" t="str">
        <f>IF(ISERROR(C22/F$3),"",C22/F$3)</f>
        <v/>
      </c>
    </row>
    <row r="23" spans="1:8" x14ac:dyDescent="0.25">
      <c r="A23" s="212" t="s">
        <v>19</v>
      </c>
      <c r="B23" s="213"/>
      <c r="C23" s="39">
        <f>IF(ISERROR(O16),"",O16)</f>
        <v>0</v>
      </c>
      <c r="D23" s="39">
        <f>IF(ISERROR(O12),"",O12)</f>
        <v>0</v>
      </c>
      <c r="E23" s="65">
        <f>IF(ISERROR(O14),"",O14)</f>
        <v>0</v>
      </c>
      <c r="F23" s="17" t="str">
        <f>IF(ISERROR(D23/#REF!),"",D23/#REF!)</f>
        <v/>
      </c>
      <c r="G23" s="18" t="str">
        <f>IF(ISERROR(D23/#REF!/F$3),"",D23/#REF!/F$3)</f>
        <v/>
      </c>
      <c r="H23" s="18" t="str">
        <f>IF(ISERROR(C23/F$3),"",C23/F$3)</f>
        <v/>
      </c>
    </row>
    <row r="24" spans="1:8" x14ac:dyDescent="0.25">
      <c r="A24" s="71"/>
      <c r="B24" s="50"/>
      <c r="C24" s="71"/>
      <c r="D24" s="92"/>
      <c r="E24" s="93"/>
      <c r="F24" s="94"/>
      <c r="G24" s="73"/>
      <c r="H24" s="7"/>
    </row>
    <row r="25" spans="1:8" ht="13.8" thickBot="1" x14ac:dyDescent="0.3">
      <c r="A25" s="95"/>
      <c r="B25" s="50"/>
      <c r="C25" s="95"/>
      <c r="D25" s="96"/>
      <c r="E25" s="97"/>
      <c r="F25" s="86"/>
      <c r="G25" s="85"/>
      <c r="H25" s="10"/>
    </row>
    <row r="26" spans="1:8" ht="18" thickBot="1" x14ac:dyDescent="0.3">
      <c r="A26" s="215" t="s">
        <v>30</v>
      </c>
      <c r="B26" s="216"/>
      <c r="C26" s="216"/>
      <c r="D26" s="216"/>
      <c r="E26" s="216"/>
      <c r="F26" s="216"/>
      <c r="G26" s="217"/>
      <c r="H26" s="70"/>
    </row>
    <row r="27" spans="1:8" ht="41.4" thickBot="1" x14ac:dyDescent="0.3">
      <c r="A27" s="218" t="s">
        <v>2</v>
      </c>
      <c r="B27" s="219"/>
      <c r="C27" s="98" t="s">
        <v>4</v>
      </c>
      <c r="D27" s="98" t="s">
        <v>17</v>
      </c>
      <c r="E27" s="98" t="s">
        <v>5</v>
      </c>
      <c r="F27" s="220" t="s">
        <v>3</v>
      </c>
      <c r="G27" s="221"/>
      <c r="H27" s="70"/>
    </row>
    <row r="28" spans="1:8" x14ac:dyDescent="0.25">
      <c r="A28" s="5"/>
      <c r="B28" s="5"/>
      <c r="C28" s="5"/>
      <c r="D28" s="5"/>
      <c r="E28" s="5"/>
      <c r="F28" s="74"/>
      <c r="G28" s="73"/>
      <c r="H28" s="70"/>
    </row>
    <row r="29" spans="1:8" x14ac:dyDescent="0.25">
      <c r="A29" s="5" t="s">
        <v>6</v>
      </c>
      <c r="B29" s="99"/>
      <c r="C29" s="100"/>
      <c r="D29" s="214"/>
      <c r="E29" s="214"/>
      <c r="F29" s="214"/>
      <c r="G29" s="73"/>
      <c r="H29" s="70"/>
    </row>
    <row r="30" spans="1:8" x14ac:dyDescent="0.25">
      <c r="A30" s="5" t="s">
        <v>7</v>
      </c>
      <c r="B30" s="101"/>
      <c r="C30" s="5"/>
      <c r="D30" s="33"/>
      <c r="E30" s="34"/>
      <c r="F30" s="102"/>
      <c r="G30" s="73"/>
      <c r="H30" s="70"/>
    </row>
    <row r="31" spans="1:8" x14ac:dyDescent="0.25">
      <c r="A31" s="32"/>
      <c r="B31" s="32"/>
      <c r="C31" s="32"/>
      <c r="D31" s="32"/>
      <c r="E31" s="32"/>
      <c r="F31" s="32"/>
      <c r="G31" s="32"/>
      <c r="H31" s="32"/>
    </row>
    <row r="32" spans="1:8" x14ac:dyDescent="0.25">
      <c r="A32" t="s">
        <v>31</v>
      </c>
      <c r="B32">
        <v>30.4</v>
      </c>
    </row>
  </sheetData>
  <sheetProtection password="B631" sheet="1" objects="1" scenarios="1" selectLockedCells="1"/>
  <mergeCells count="17">
    <mergeCell ref="A20:B20"/>
    <mergeCell ref="A21:B21"/>
    <mergeCell ref="D29:F29"/>
    <mergeCell ref="A23:B23"/>
    <mergeCell ref="A26:G26"/>
    <mergeCell ref="A27:B27"/>
    <mergeCell ref="F27:G27"/>
    <mergeCell ref="A22:B22"/>
    <mergeCell ref="A12:D12"/>
    <mergeCell ref="A14:D14"/>
    <mergeCell ref="A16:D16"/>
    <mergeCell ref="A19:B19"/>
    <mergeCell ref="A1:D1"/>
    <mergeCell ref="A3:D3"/>
    <mergeCell ref="A5:D5"/>
    <mergeCell ref="A7:D7"/>
    <mergeCell ref="A9:D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7"/>
  <sheetViews>
    <sheetView tabSelected="1" view="pageBreakPreview" zoomScaleNormal="70" zoomScaleSheetLayoutView="100" workbookViewId="0">
      <pane ySplit="4" topLeftCell="A5" activePane="bottomLeft" state="frozen"/>
      <selection activeCell="F4" sqref="F4"/>
      <selection pane="bottomLeft" activeCell="H2" sqref="H2:I2"/>
    </sheetView>
  </sheetViews>
  <sheetFormatPr defaultColWidth="9.109375" defaultRowHeight="13.2" outlineLevelRow="1" outlineLevelCol="1" x14ac:dyDescent="0.25"/>
  <cols>
    <col min="1" max="1" width="2.44140625" style="10" customWidth="1"/>
    <col min="2" max="2" width="7.109375" style="4" customWidth="1"/>
    <col min="3" max="3" width="10.109375" style="4" bestFit="1" customWidth="1"/>
    <col min="4" max="4" width="15" style="4" bestFit="1" customWidth="1"/>
    <col min="5" max="5" width="31" style="4" customWidth="1"/>
    <col min="6" max="6" width="15.6640625" style="4" customWidth="1"/>
    <col min="7" max="7" width="11.109375" style="42" customWidth="1"/>
    <col min="8" max="8" width="10.109375" style="36" customWidth="1"/>
    <col min="9" max="9" width="9.5546875" style="31" customWidth="1"/>
    <col min="10" max="10" width="6.88671875" style="3" hidden="1" customWidth="1"/>
    <col min="11" max="11" width="12.5546875" style="4" hidden="1" customWidth="1" outlineLevel="1"/>
    <col min="12" max="12" width="9.44140625" style="4" hidden="1" customWidth="1" outlineLevel="1"/>
    <col min="13" max="13" width="16.44140625" style="4" hidden="1" customWidth="1" outlineLevel="1"/>
    <col min="14" max="16" width="14.88671875" style="4" hidden="1" customWidth="1" outlineLevel="1"/>
    <col min="17" max="25" width="13.5546875" style="4" hidden="1" customWidth="1" outlineLevel="1"/>
    <col min="26" max="26" width="7.44140625" style="4" hidden="1" customWidth="1" outlineLevel="1"/>
    <col min="27" max="27" width="9.109375" style="4" hidden="1" customWidth="1" outlineLevel="1"/>
    <col min="28" max="28" width="8.44140625" style="4" hidden="1" customWidth="1" outlineLevel="1"/>
    <col min="29" max="29" width="9.109375" style="112" collapsed="1"/>
    <col min="30" max="45" width="9.109375" style="112"/>
    <col min="46" max="16384" width="9.109375" style="4"/>
  </cols>
  <sheetData>
    <row r="1" spans="1:45" ht="13.8" thickBot="1" x14ac:dyDescent="0.3">
      <c r="A1" s="52"/>
      <c r="B1" s="103"/>
      <c r="C1" s="103"/>
      <c r="D1" s="103"/>
      <c r="E1" s="103"/>
      <c r="F1" s="103"/>
      <c r="G1" s="104"/>
      <c r="H1" s="249" t="s">
        <v>55</v>
      </c>
      <c r="I1" s="249"/>
    </row>
    <row r="2" spans="1:45" s="35" customFormat="1" ht="12.75" customHeight="1" x14ac:dyDescent="0.25">
      <c r="A2" s="20"/>
      <c r="B2" s="103"/>
      <c r="C2" s="103"/>
      <c r="D2" s="103"/>
      <c r="E2" s="125">
        <f>VLOOKUP(Satellite!H2,Лист2!A:P,14,FALSE)</f>
        <v>0</v>
      </c>
      <c r="F2" s="150">
        <f>VLOOKUP(H$2,Лист2!$A:$G,2,0)</f>
        <v>75000</v>
      </c>
      <c r="G2" s="196">
        <f ca="1">TODAY()</f>
        <v>44071</v>
      </c>
      <c r="H2" s="255" t="s">
        <v>37</v>
      </c>
      <c r="I2" s="256"/>
      <c r="J2" s="4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</row>
    <row r="3" spans="1:45" s="35" customFormat="1" ht="13.65" customHeight="1" thickBot="1" x14ac:dyDescent="0.3">
      <c r="A3" s="20"/>
      <c r="B3" s="103"/>
      <c r="C3" s="103"/>
      <c r="D3" s="103"/>
      <c r="E3" s="126">
        <f>IF(F7&lt;E2,"x",IF(F7&gt;F2,"y",F7))</f>
        <v>20500</v>
      </c>
      <c r="F3" s="257" t="str">
        <f>IF(E3="x","Збільшіть суму",IF(E3="y","Зменшіть суму",""))</f>
        <v/>
      </c>
      <c r="G3" s="151">
        <f>Назви!B32</f>
        <v>30.4</v>
      </c>
      <c r="H3" s="259" t="str">
        <f>VLOOKUP(H$2,Лист2!$A:$G,7,0)</f>
        <v>max. 75000 грн.</v>
      </c>
      <c r="I3" s="260"/>
      <c r="J3" s="43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</row>
    <row r="4" spans="1:45" s="35" customFormat="1" ht="9" customHeight="1" thickBot="1" x14ac:dyDescent="0.3">
      <c r="A4" s="20"/>
      <c r="B4" s="51"/>
      <c r="C4" s="51"/>
      <c r="D4" s="51"/>
      <c r="E4" s="136"/>
      <c r="F4" s="258"/>
      <c r="G4" s="128"/>
      <c r="H4" s="181"/>
      <c r="I4" s="137"/>
      <c r="J4" s="43"/>
      <c r="P4" s="7"/>
      <c r="Q4" s="7"/>
      <c r="U4" s="7"/>
      <c r="V4" s="7"/>
      <c r="W4" s="7"/>
      <c r="X4" s="7"/>
      <c r="Y4" s="7"/>
      <c r="AA4" s="60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</row>
    <row r="5" spans="1:45" ht="21.6" thickBot="1" x14ac:dyDescent="0.3">
      <c r="A5" s="6"/>
      <c r="B5" s="261" t="s">
        <v>48</v>
      </c>
      <c r="C5" s="262"/>
      <c r="D5" s="262"/>
      <c r="E5" s="263"/>
      <c r="F5" s="180">
        <v>20000</v>
      </c>
      <c r="G5" s="187" t="s">
        <v>27</v>
      </c>
      <c r="H5" s="188"/>
      <c r="I5" s="137"/>
      <c r="J5" s="44"/>
      <c r="K5" s="45"/>
      <c r="L5" s="45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AA5" s="60"/>
    </row>
    <row r="6" spans="1:45" s="5" customFormat="1" ht="5.4" customHeight="1" x14ac:dyDescent="0.25">
      <c r="A6" s="224"/>
      <c r="B6" s="224"/>
      <c r="C6" s="224"/>
      <c r="D6" s="224"/>
      <c r="E6" s="224"/>
      <c r="F6" s="224"/>
      <c r="G6" s="224"/>
      <c r="H6" s="224"/>
      <c r="I6" s="189"/>
      <c r="J6" s="175"/>
      <c r="K6" s="46"/>
      <c r="L6" s="46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AA6" s="176"/>
    </row>
    <row r="7" spans="1:45" s="5" customFormat="1" x14ac:dyDescent="0.25">
      <c r="A7" s="6"/>
      <c r="B7" s="252" t="s">
        <v>49</v>
      </c>
      <c r="C7" s="253"/>
      <c r="D7" s="253"/>
      <c r="E7" s="254"/>
      <c r="F7" s="182">
        <f>F5+F5*F11+F15+F5*F17</f>
        <v>20500</v>
      </c>
      <c r="G7" s="183"/>
      <c r="H7" s="184"/>
      <c r="I7" s="51"/>
      <c r="J7" s="60" t="str">
        <f>Лист2!A4</f>
        <v>Satellite_0-3-12 New</v>
      </c>
      <c r="K7" s="46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AA7" s="60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</row>
    <row r="8" spans="1:45" s="5" customFormat="1" ht="6" customHeight="1" x14ac:dyDescent="0.25">
      <c r="A8" s="250"/>
      <c r="B8" s="250"/>
      <c r="C8" s="250"/>
      <c r="D8" s="250"/>
      <c r="E8" s="250"/>
      <c r="F8" s="224"/>
      <c r="G8" s="250"/>
      <c r="H8" s="250"/>
      <c r="I8" s="250"/>
      <c r="J8" s="60" t="str">
        <f>Лист2!A5</f>
        <v>Satellite_0-3-12 New Ins</v>
      </c>
      <c r="K8" s="46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AA8" s="176"/>
    </row>
    <row r="9" spans="1:45" x14ac:dyDescent="0.25">
      <c r="A9" s="6"/>
      <c r="B9" s="264" t="str">
        <f>Назви!A3</f>
        <v>Процентна ставка, % річних</v>
      </c>
      <c r="C9" s="265">
        <f>Назви!B3</f>
        <v>0</v>
      </c>
      <c r="D9" s="265">
        <f>Назви!C3</f>
        <v>0</v>
      </c>
      <c r="E9" s="265">
        <f>Назви!D3</f>
        <v>0</v>
      </c>
      <c r="F9" s="152">
        <f>VLOOKUP(H$2,Лист2!$A:$G,4,0)</f>
        <v>1E-4</v>
      </c>
      <c r="G9" s="190"/>
      <c r="H9" s="185"/>
      <c r="I9" s="186"/>
      <c r="J9" s="60" t="str">
        <f>Лист2!A6</f>
        <v>Satellite_0-5-12 New Ins</v>
      </c>
      <c r="K9" s="45"/>
      <c r="L9" s="58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AA9" s="60"/>
    </row>
    <row r="10" spans="1:45" s="5" customFormat="1" ht="6.6" customHeight="1" x14ac:dyDescent="0.25">
      <c r="A10" s="6"/>
      <c r="B10" s="153"/>
      <c r="C10" s="154"/>
      <c r="D10" s="153"/>
      <c r="E10" s="154"/>
      <c r="F10" s="155"/>
      <c r="G10" s="191"/>
      <c r="H10" s="157"/>
      <c r="I10" s="168"/>
      <c r="J10" s="60" t="str">
        <f>Лист2!A7</f>
        <v>Satellite_0-6-18 New Ins</v>
      </c>
      <c r="K10" s="46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AA10" s="60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</row>
    <row r="11" spans="1:45" ht="13.65" customHeight="1" x14ac:dyDescent="0.25">
      <c r="A11" s="6"/>
      <c r="B11" s="223" t="str">
        <f>Назви!A5</f>
        <v>Разовий страховий тариф, %</v>
      </c>
      <c r="C11" s="232">
        <f>Назви!B5</f>
        <v>0</v>
      </c>
      <c r="D11" s="232">
        <f>Назви!C5</f>
        <v>0</v>
      </c>
      <c r="E11" s="232">
        <f>Назви!D5</f>
        <v>0</v>
      </c>
      <c r="F11" s="152">
        <f>VLOOKUP(H$2,Лист2!$A:$G,5,0)</f>
        <v>0</v>
      </c>
      <c r="G11" s="194"/>
      <c r="H11" s="192"/>
      <c r="I11" s="137"/>
      <c r="J11" s="60" t="str">
        <f>Лист2!A8</f>
        <v>Satellite_0-10-16 New Ins</v>
      </c>
      <c r="K11" s="46"/>
      <c r="L11" s="58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AA11" s="60"/>
    </row>
    <row r="12" spans="1:45" s="5" customFormat="1" ht="7.2" customHeight="1" x14ac:dyDescent="0.25">
      <c r="A12" s="224"/>
      <c r="B12" s="224"/>
      <c r="C12" s="224"/>
      <c r="D12" s="224"/>
      <c r="E12" s="224"/>
      <c r="F12" s="224"/>
      <c r="G12" s="224"/>
      <c r="H12" s="224"/>
      <c r="I12" s="224"/>
      <c r="J12" s="60" t="str">
        <f>Лист2!A9</f>
        <v>SatelliteSt, 48 міс.</v>
      </c>
      <c r="K12" s="46"/>
      <c r="L12" s="58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AA12" s="176"/>
    </row>
    <row r="13" spans="1:45" ht="13.65" customHeight="1" x14ac:dyDescent="0.25">
      <c r="A13" s="6"/>
      <c r="B13" s="222" t="s">
        <v>47</v>
      </c>
      <c r="C13" s="222"/>
      <c r="D13" s="222"/>
      <c r="E13" s="223"/>
      <c r="F13" s="158">
        <f>VLOOKUP(H$2,Лист2!$A:$J,9,0)</f>
        <v>3</v>
      </c>
      <c r="G13" s="194"/>
      <c r="H13" s="192"/>
      <c r="I13" s="137"/>
      <c r="J13" s="60" t="str">
        <f>Лист2!A10</f>
        <v>KompVsesvit_0-6-24</v>
      </c>
      <c r="K13" s="46"/>
      <c r="L13" s="58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AA13" s="60"/>
    </row>
    <row r="14" spans="1:45" ht="8.4" customHeight="1" x14ac:dyDescent="0.25">
      <c r="A14" s="251"/>
      <c r="B14" s="251"/>
      <c r="C14" s="251"/>
      <c r="D14" s="251"/>
      <c r="E14" s="251"/>
      <c r="F14" s="251"/>
      <c r="G14" s="251"/>
      <c r="H14" s="251"/>
      <c r="I14" s="251"/>
      <c r="J14" s="60" t="str">
        <f>Лист2!A11</f>
        <v>KompVsesvit_0-10-24</v>
      </c>
      <c r="K14" s="46"/>
      <c r="L14" s="58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AA14" s="60"/>
    </row>
    <row r="15" spans="1:45" ht="13.65" customHeight="1" x14ac:dyDescent="0.25">
      <c r="A15" s="6"/>
      <c r="B15" s="222" t="s">
        <v>45</v>
      </c>
      <c r="C15" s="222"/>
      <c r="D15" s="222"/>
      <c r="E15" s="223"/>
      <c r="F15" s="174">
        <f>VLOOKUP(H$2,Лист2!$A:$J,10,0)</f>
        <v>500</v>
      </c>
      <c r="G15" s="194"/>
      <c r="H15" s="192"/>
      <c r="I15" s="137"/>
      <c r="J15" s="60" t="str">
        <f>Лист2!A12</f>
        <v>Жжук_0-3-24</v>
      </c>
      <c r="K15" s="46"/>
      <c r="L15" s="58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AA15" s="60"/>
    </row>
    <row r="16" spans="1:45" ht="6" customHeight="1" x14ac:dyDescent="0.25">
      <c r="A16" s="224"/>
      <c r="B16" s="224"/>
      <c r="C16" s="224"/>
      <c r="D16" s="224"/>
      <c r="E16" s="224"/>
      <c r="F16" s="224"/>
      <c r="G16" s="224"/>
      <c r="H16" s="224"/>
      <c r="I16" s="137"/>
      <c r="J16" s="60" t="str">
        <f>Лист2!A13</f>
        <v>Жжук_0-6-24</v>
      </c>
      <c r="K16" s="46"/>
      <c r="L16" s="58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AA16" s="60"/>
    </row>
    <row r="17" spans="1:45" s="5" customFormat="1" x14ac:dyDescent="0.25">
      <c r="A17" s="6"/>
      <c r="B17" s="222" t="s">
        <v>46</v>
      </c>
      <c r="C17" s="222"/>
      <c r="D17" s="222"/>
      <c r="E17" s="222"/>
      <c r="F17" s="152">
        <f>VLOOKUP(H$2,Лист2!$A:$K,11,0)</f>
        <v>0</v>
      </c>
      <c r="G17" s="156"/>
      <c r="H17" s="157"/>
      <c r="I17" s="51"/>
      <c r="J17" s="60" t="str">
        <f>Лист2!A14</f>
        <v>Жжук_0-10-24</v>
      </c>
      <c r="K17" s="46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</row>
    <row r="18" spans="1:45" s="5" customFormat="1" ht="5.4" customHeight="1" x14ac:dyDescent="0.25">
      <c r="A18" s="224"/>
      <c r="B18" s="224"/>
      <c r="C18" s="224"/>
      <c r="D18" s="224"/>
      <c r="E18" s="224"/>
      <c r="F18" s="224"/>
      <c r="G18" s="224"/>
      <c r="H18" s="224"/>
      <c r="I18" s="47"/>
      <c r="J18" s="60" t="str">
        <f>Лист2!A15</f>
        <v>Satellite 5-12 KL_PR (Proftel)</v>
      </c>
      <c r="K18" s="46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1:45" ht="15" customHeight="1" x14ac:dyDescent="0.25">
      <c r="A19" s="6"/>
      <c r="B19" s="223" t="str">
        <f>Назви!A7</f>
        <v xml:space="preserve">Щомісячна плата за обслуговування кредитної заборгованості, % </v>
      </c>
      <c r="C19" s="232">
        <f>Назви!B7</f>
        <v>0</v>
      </c>
      <c r="D19" s="232">
        <f>Назви!C7</f>
        <v>0</v>
      </c>
      <c r="E19" s="233">
        <f>Назви!D7</f>
        <v>0</v>
      </c>
      <c r="F19" s="152">
        <f>VLOOKUP(H$2,Лист2!$A:$G,6,0)</f>
        <v>4.99E-2</v>
      </c>
      <c r="G19" s="194"/>
      <c r="H19" s="192"/>
      <c r="I19" s="137"/>
      <c r="J19" s="60" t="str">
        <f>Лист2!A16</f>
        <v>Satellite 10-12 KL_PR (Proftel)</v>
      </c>
      <c r="K19" s="45"/>
      <c r="L19" s="58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</row>
    <row r="20" spans="1:45" s="5" customFormat="1" ht="6.75" customHeight="1" x14ac:dyDescent="0.25">
      <c r="A20" s="6"/>
      <c r="B20" s="153"/>
      <c r="C20" s="154"/>
      <c r="D20" s="153"/>
      <c r="E20" s="154"/>
      <c r="F20" s="155"/>
      <c r="G20" s="156"/>
      <c r="H20" s="157"/>
      <c r="I20" s="51"/>
      <c r="K20" s="4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</row>
    <row r="21" spans="1:45" x14ac:dyDescent="0.25">
      <c r="A21" s="6"/>
      <c r="B21" s="223" t="str">
        <f>Назви!A9</f>
        <v>Термін кредитування (міс.)</v>
      </c>
      <c r="C21" s="232">
        <f>Назви!B9</f>
        <v>0</v>
      </c>
      <c r="D21" s="232">
        <f>Назви!C9</f>
        <v>0</v>
      </c>
      <c r="E21" s="233">
        <f>Назви!D9</f>
        <v>0</v>
      </c>
      <c r="F21" s="159">
        <f>VLOOKUP(H$2,Лист2!$A:$G,3,0)</f>
        <v>12</v>
      </c>
      <c r="G21" s="194"/>
      <c r="H21" s="192"/>
      <c r="I21" s="137"/>
      <c r="J21" s="60">
        <f>Лист2!A17</f>
        <v>0</v>
      </c>
      <c r="K21" s="46"/>
      <c r="L21" s="57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</row>
    <row r="22" spans="1:45" s="10" customFormat="1" ht="9.75" hidden="1" customHeight="1" x14ac:dyDescent="0.25">
      <c r="A22" s="6"/>
      <c r="B22" s="118"/>
      <c r="C22" s="160"/>
      <c r="D22" s="118"/>
      <c r="E22" s="166">
        <f>F5*F11</f>
        <v>0</v>
      </c>
      <c r="F22" s="127"/>
      <c r="G22" s="156"/>
      <c r="H22" s="157"/>
      <c r="I22" s="51"/>
      <c r="J22" s="60">
        <f>Лист2!A18</f>
        <v>0</v>
      </c>
      <c r="K22" s="45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</row>
    <row r="23" spans="1:45" s="10" customFormat="1" ht="11.25" customHeight="1" x14ac:dyDescent="0.25">
      <c r="A23" s="6"/>
      <c r="B23" s="118"/>
      <c r="C23" s="160"/>
      <c r="D23" s="118"/>
      <c r="E23" s="167">
        <f>E22+E3</f>
        <v>20500</v>
      </c>
      <c r="F23" s="127"/>
      <c r="G23" s="156"/>
      <c r="H23" s="161"/>
      <c r="I23" s="51"/>
      <c r="J23" s="60">
        <f>Лист2!A19</f>
        <v>0</v>
      </c>
      <c r="K23" s="45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</row>
    <row r="24" spans="1:45" s="10" customFormat="1" ht="14.25" customHeight="1" x14ac:dyDescent="0.25">
      <c r="A24" s="6"/>
      <c r="B24" s="227" t="str">
        <f>Назви!A14</f>
        <v>Орієнтовні загальні витрати за кредитом, грн.</v>
      </c>
      <c r="C24" s="228"/>
      <c r="D24" s="228"/>
      <c r="E24" s="228"/>
      <c r="F24" s="179">
        <f>G100-E3</f>
        <v>9208.5500000000029</v>
      </c>
      <c r="G24" s="156"/>
      <c r="H24" s="161"/>
      <c r="I24" s="51"/>
      <c r="J24" s="60">
        <f>Лист2!A20</f>
        <v>0</v>
      </c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</row>
    <row r="25" spans="1:45" s="10" customFormat="1" ht="14.25" customHeight="1" x14ac:dyDescent="0.25">
      <c r="A25" s="6"/>
      <c r="B25" s="153"/>
      <c r="C25" s="153"/>
      <c r="D25" s="153"/>
      <c r="E25" s="153"/>
      <c r="F25" s="162"/>
      <c r="G25" s="156"/>
      <c r="H25" s="161"/>
      <c r="I25" s="51"/>
      <c r="J25" s="60">
        <f>Лист2!A21</f>
        <v>0</v>
      </c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</row>
    <row r="26" spans="1:45" s="10" customFormat="1" x14ac:dyDescent="0.25">
      <c r="A26" s="6"/>
      <c r="B26" s="227" t="str">
        <f>Назви!A16</f>
        <v>Орієнтовна загальна вартість кредиту, грн.</v>
      </c>
      <c r="C26" s="228">
        <f>Назви!B14</f>
        <v>0</v>
      </c>
      <c r="D26" s="228">
        <f>Назви!C14</f>
        <v>0</v>
      </c>
      <c r="E26" s="229">
        <f>Назви!D14</f>
        <v>0</v>
      </c>
      <c r="F26" s="179">
        <f>E3+F24</f>
        <v>29708.550000000003</v>
      </c>
      <c r="G26" s="195"/>
      <c r="H26" s="193"/>
      <c r="I26" s="51"/>
      <c r="K26" s="46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</row>
    <row r="27" spans="1:45" s="10" customFormat="1" ht="15.75" customHeight="1" x14ac:dyDescent="0.25">
      <c r="A27" s="6"/>
      <c r="B27" s="163"/>
      <c r="C27" s="163"/>
      <c r="D27" s="163"/>
      <c r="E27" s="163"/>
      <c r="F27" s="164"/>
      <c r="G27" s="156"/>
      <c r="H27" s="161"/>
      <c r="I27" s="51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</row>
    <row r="28" spans="1:45" s="10" customFormat="1" x14ac:dyDescent="0.25">
      <c r="A28" s="6"/>
      <c r="B28" s="227" t="str">
        <f>Назви!A18</f>
        <v>Орієнтовна реальна річна процентна ставка, %</v>
      </c>
      <c r="C28" s="228">
        <f>Назви!B16</f>
        <v>0</v>
      </c>
      <c r="D28" s="228">
        <f>Назви!C16</f>
        <v>0</v>
      </c>
      <c r="E28" s="229">
        <f>Назви!D16</f>
        <v>0</v>
      </c>
      <c r="F28" s="165">
        <f ca="1">XIRR(G39:G87,C39:C87)</f>
        <v>0.94956513643264762</v>
      </c>
      <c r="G28" s="194"/>
      <c r="H28" s="192"/>
      <c r="I28" s="51"/>
      <c r="J28" s="60"/>
      <c r="K28" s="45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</row>
    <row r="29" spans="1:45" s="10" customFormat="1" x14ac:dyDescent="0.25">
      <c r="A29" s="6"/>
      <c r="B29" s="131"/>
      <c r="C29" s="131"/>
      <c r="D29" s="131"/>
      <c r="E29" s="131"/>
      <c r="F29" s="132"/>
      <c r="G29" s="111"/>
      <c r="H29" s="128"/>
      <c r="I29" s="51"/>
      <c r="J29" s="60"/>
      <c r="Q29" s="47"/>
      <c r="R29" s="47"/>
      <c r="S29" s="47"/>
      <c r="T29" s="47"/>
      <c r="U29" s="47"/>
      <c r="V29" s="47"/>
      <c r="W29" s="47"/>
      <c r="X29" s="47"/>
      <c r="Y29" s="47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</row>
    <row r="30" spans="1:45" s="7" customFormat="1" ht="38.25" hidden="1" customHeight="1" outlineLevel="1" x14ac:dyDescent="0.25">
      <c r="A30" s="6"/>
      <c r="B30" s="230" t="str">
        <f>Назви!A19</f>
        <v>Інший термін</v>
      </c>
      <c r="C30" s="231">
        <f>Назви!B19</f>
        <v>0</v>
      </c>
      <c r="D30" s="140" t="str">
        <f>Назви!C19</f>
        <v>Щомісячний платіж</v>
      </c>
      <c r="E30" s="141" t="str">
        <f>Назви!D19</f>
        <v>Переплата у грн.               за весь період</v>
      </c>
      <c r="F30" s="142" t="str">
        <f>Назви!E19</f>
        <v>Переплата у відсотках за весь період</v>
      </c>
      <c r="G30" s="142" t="str">
        <f>Назви!F19</f>
        <v>Переплата в місяць</v>
      </c>
      <c r="H30" s="142" t="str">
        <f>Назви!G19</f>
        <v>Переплата в день</v>
      </c>
      <c r="I30" s="142" t="str">
        <f>Назви!H19</f>
        <v>Щодененний платіж</v>
      </c>
      <c r="J30" s="60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</row>
    <row r="31" spans="1:45" s="7" customFormat="1" hidden="1" outlineLevel="1" x14ac:dyDescent="0.25">
      <c r="A31" s="49" t="str">
        <f>LEFT(B31,2)</f>
        <v>24</v>
      </c>
      <c r="B31" s="225" t="s">
        <v>32</v>
      </c>
      <c r="C31" s="226"/>
      <c r="D31" s="143">
        <f>IF(ISERROR(M28),"",M28)</f>
        <v>0</v>
      </c>
      <c r="E31" s="143" t="str">
        <f>IF(ISERROR(#REF!),"",#REF!)</f>
        <v/>
      </c>
      <c r="F31" s="144">
        <f>IF(ISERROR(M26),"",M26)</f>
        <v>0</v>
      </c>
      <c r="G31" s="145" t="str">
        <f>IF(ISERROR(E31/A31),"",E31/A31)</f>
        <v/>
      </c>
      <c r="H31" s="146" t="str">
        <f>IF(ISERROR(E31/A31/G$3),"",E31/A31/G$3)</f>
        <v/>
      </c>
      <c r="I31" s="147">
        <f>IF(ISERROR(D31/G$3),"",D31/G$3)</f>
        <v>0</v>
      </c>
      <c r="J31" s="60"/>
      <c r="K31" s="47"/>
      <c r="L31" s="47"/>
      <c r="M31" s="47"/>
      <c r="N31" s="47"/>
      <c r="O31" s="47"/>
      <c r="P31" s="47"/>
      <c r="Q31" s="47"/>
      <c r="R31" s="47"/>
      <c r="S31" s="47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</row>
    <row r="32" spans="1:45" s="7" customFormat="1" hidden="1" outlineLevel="1" x14ac:dyDescent="0.25">
      <c r="A32" s="49" t="str">
        <f>LEFT(B32,2)</f>
        <v>18</v>
      </c>
      <c r="B32" s="225" t="s">
        <v>33</v>
      </c>
      <c r="C32" s="226"/>
      <c r="D32" s="148">
        <f>IF(ISERROR(N28),"",N28)</f>
        <v>0</v>
      </c>
      <c r="E32" s="148" t="str">
        <f>IF(ISERROR(#REF!),"",#REF!)</f>
        <v/>
      </c>
      <c r="F32" s="149">
        <f>IF(ISERROR(N26),"",N26)</f>
        <v>0</v>
      </c>
      <c r="G32" s="145" t="str">
        <f>IF(ISERROR(E32/A32),"",E32/A32)</f>
        <v/>
      </c>
      <c r="H32" s="146" t="str">
        <f>IF(ISERROR(E32/A32/G$3),"",E32/A32/G$3)</f>
        <v/>
      </c>
      <c r="I32" s="147">
        <f>IF(ISERROR(D32/G$3),"",D32/G$3)</f>
        <v>0</v>
      </c>
      <c r="J32" s="60"/>
      <c r="K32" s="47"/>
      <c r="L32" s="47"/>
      <c r="M32" s="47"/>
      <c r="N32" s="47"/>
      <c r="O32" s="47"/>
      <c r="P32" s="47"/>
      <c r="Q32" s="47"/>
      <c r="R32" s="47"/>
      <c r="S32" s="47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</row>
    <row r="33" spans="1:45" s="7" customFormat="1" hidden="1" outlineLevel="1" x14ac:dyDescent="0.25">
      <c r="A33" s="49" t="str">
        <f>LEFT(B33,2)</f>
        <v>12</v>
      </c>
      <c r="B33" s="225" t="s">
        <v>9</v>
      </c>
      <c r="C33" s="226"/>
      <c r="D33" s="148">
        <f>IF(ISERROR(O28),"",O28)</f>
        <v>0</v>
      </c>
      <c r="E33" s="148" t="str">
        <f>IF(ISERROR(#REF!),"",#REF!)</f>
        <v/>
      </c>
      <c r="F33" s="149">
        <f>IF(ISERROR(O26),"",O26)</f>
        <v>0</v>
      </c>
      <c r="G33" s="145" t="str">
        <f>IF(ISERROR(E33/A33),"",E33/A33)</f>
        <v/>
      </c>
      <c r="H33" s="146" t="str">
        <f>IF(ISERROR(E33/A33/G$3),"",E33/A33/G$3)</f>
        <v/>
      </c>
      <c r="I33" s="147">
        <f>IF(ISERROR(D33/G$3),"",D33/G$3)</f>
        <v>0</v>
      </c>
      <c r="J33" s="60"/>
      <c r="K33" s="47"/>
      <c r="L33" s="47"/>
      <c r="M33" s="47"/>
      <c r="N33" s="47"/>
      <c r="O33" s="47"/>
      <c r="P33" s="47"/>
      <c r="Q33" s="47"/>
      <c r="R33" s="47"/>
      <c r="S33" s="47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</row>
    <row r="34" spans="1:45" s="7" customFormat="1" hidden="1" outlineLevel="1" x14ac:dyDescent="0.25">
      <c r="A34" s="49" t="str">
        <f>LEFT(B34,2)</f>
        <v/>
      </c>
      <c r="B34" s="225"/>
      <c r="C34" s="226"/>
      <c r="D34" s="148">
        <f>IF(ISERROR(P28),"",P28)</f>
        <v>0</v>
      </c>
      <c r="E34" s="148" t="str">
        <f>IF(ISERROR(#REF!),"",#REF!)</f>
        <v/>
      </c>
      <c r="F34" s="149">
        <f>IF(ISERROR(P26),"",P26)</f>
        <v>0</v>
      </c>
      <c r="G34" s="145" t="str">
        <f>IF(ISERROR(E34/A34),"",E34/A34)</f>
        <v/>
      </c>
      <c r="H34" s="146" t="str">
        <f>IF(ISERROR(E34/A34/G$3),"",E34/A34/G$3)</f>
        <v/>
      </c>
      <c r="I34" s="147">
        <f>IF(ISERROR(D34/G$3),"",D34/G$3)</f>
        <v>0</v>
      </c>
      <c r="J34" s="60"/>
      <c r="K34" s="47"/>
      <c r="L34" s="47"/>
      <c r="M34" s="47"/>
      <c r="N34" s="47"/>
      <c r="O34" s="47"/>
      <c r="P34" s="47"/>
      <c r="Q34" s="47"/>
      <c r="R34" s="47"/>
      <c r="S34" s="47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</row>
    <row r="35" spans="1:45" s="7" customFormat="1" hidden="1" collapsed="1" x14ac:dyDescent="0.25">
      <c r="A35" s="19"/>
      <c r="B35" s="109"/>
      <c r="C35" s="131"/>
      <c r="D35" s="109"/>
      <c r="E35" s="130"/>
      <c r="F35" s="129"/>
      <c r="G35" s="128"/>
      <c r="H35" s="111"/>
      <c r="I35" s="51"/>
      <c r="J35" s="60"/>
      <c r="K35" s="47"/>
      <c r="L35" s="47"/>
      <c r="M35" s="47"/>
      <c r="N35" s="47"/>
      <c r="O35" s="47"/>
      <c r="P35" s="47"/>
      <c r="Q35" s="47"/>
      <c r="R35" s="47"/>
      <c r="S35" s="47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</row>
    <row r="36" spans="1:45" s="10" customFormat="1" ht="13.8" thickBot="1" x14ac:dyDescent="0.3">
      <c r="A36" s="6"/>
      <c r="B36" s="21"/>
      <c r="C36" s="13"/>
      <c r="D36" s="118"/>
      <c r="E36" s="22"/>
      <c r="F36" s="23"/>
      <c r="G36" s="15"/>
      <c r="H36" s="14"/>
      <c r="I36" s="1"/>
      <c r="J36" s="60"/>
      <c r="K36" s="47"/>
      <c r="L36" s="47"/>
      <c r="M36" s="47"/>
      <c r="N36" s="47"/>
      <c r="O36" s="47"/>
      <c r="P36" s="47"/>
      <c r="Q36" s="47"/>
      <c r="R36" s="47"/>
      <c r="S36" s="47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</row>
    <row r="37" spans="1:45" ht="18" thickBot="1" x14ac:dyDescent="0.3">
      <c r="A37" s="1"/>
      <c r="B37" s="235" t="str">
        <f>Назви!A26</f>
        <v xml:space="preserve">ГРАФІК СПЛАТИ КРЕДИТУ </v>
      </c>
      <c r="C37" s="236"/>
      <c r="D37" s="236"/>
      <c r="E37" s="236"/>
      <c r="F37" s="236"/>
      <c r="G37" s="236"/>
      <c r="H37" s="237"/>
      <c r="I37" s="3"/>
      <c r="J37" s="60"/>
      <c r="K37" s="138"/>
      <c r="L37" s="138"/>
      <c r="M37" s="138"/>
      <c r="N37" s="138"/>
      <c r="O37" s="138"/>
      <c r="P37" s="138"/>
      <c r="Q37" s="138"/>
      <c r="R37" s="138"/>
      <c r="S37" s="138"/>
    </row>
    <row r="38" spans="1:45" ht="44.4" customHeight="1" thickBot="1" x14ac:dyDescent="0.3">
      <c r="A38" s="1"/>
      <c r="B38" s="238" t="str">
        <f>Назви!A27</f>
        <v>Місяць</v>
      </c>
      <c r="C38" s="239"/>
      <c r="D38" s="110" t="str">
        <f>Назви!C27</f>
        <v>Розмір щомісячних внесків з повернення кредиту, грн.</v>
      </c>
      <c r="E38" s="110" t="str">
        <f>Назви!D27</f>
        <v>Розмір щомісячної плати за обслуговування кредиту, грн.</v>
      </c>
      <c r="F38" s="110" t="s">
        <v>5</v>
      </c>
      <c r="G38" s="238" t="str">
        <f>Назви!F27</f>
        <v>Загальна сума внесків до повернення в місяць, грн.</v>
      </c>
      <c r="H38" s="239"/>
      <c r="I38" s="3"/>
      <c r="K38" s="138"/>
      <c r="L38" s="138"/>
      <c r="M38" s="138"/>
      <c r="N38" s="138"/>
      <c r="O38" s="138"/>
      <c r="P38" s="138"/>
      <c r="Q38" s="138"/>
      <c r="R38" s="138"/>
      <c r="S38" s="138"/>
    </row>
    <row r="39" spans="1:45" ht="10.5" hidden="1" customHeight="1" thickBot="1" x14ac:dyDescent="0.3">
      <c r="A39" s="1"/>
      <c r="B39" s="105">
        <v>0</v>
      </c>
      <c r="C39" s="178">
        <f ca="1">TODAY()</f>
        <v>44071</v>
      </c>
      <c r="D39" s="106"/>
      <c r="E39" s="107"/>
      <c r="F39" s="106"/>
      <c r="G39" s="177">
        <f>-E3</f>
        <v>-20500</v>
      </c>
      <c r="H39" s="40"/>
      <c r="I39" s="3"/>
      <c r="K39" s="138"/>
      <c r="L39" s="138"/>
      <c r="M39" s="138"/>
      <c r="N39" s="138"/>
      <c r="O39" s="138"/>
      <c r="P39" s="138"/>
      <c r="Q39" s="138"/>
      <c r="R39" s="138"/>
      <c r="S39" s="138"/>
    </row>
    <row r="40" spans="1:45" x14ac:dyDescent="0.25">
      <c r="A40" s="1">
        <v>1</v>
      </c>
      <c r="B40" s="117">
        <v>1</v>
      </c>
      <c r="C40" s="122">
        <f ca="1">DATE(YEAR(C39),MONTH(C39)+1,DAY(C39))</f>
        <v>44102</v>
      </c>
      <c r="D40" s="24">
        <f>IF(B40&lt;=$F$21,$F$7/$F$21,0)</f>
        <v>1708.3333333333333</v>
      </c>
      <c r="E40" s="25">
        <f>IF(AND(B40&gt;F$13,B40&lt;=$F$21),F$7*F$19,0)</f>
        <v>0</v>
      </c>
      <c r="F40" s="201">
        <f>IF(B40&lt;=$F$21,F$5*F$9/12,0)</f>
        <v>0.16666666666666666</v>
      </c>
      <c r="G40" s="234">
        <f t="shared" ref="G40:G71" si="0">IF(B$40&lt;=F$21,D40+E40+F40,0)</f>
        <v>1708.5</v>
      </c>
      <c r="H40" s="234"/>
      <c r="I40" s="3"/>
      <c r="K40" s="138"/>
      <c r="L40" s="138"/>
      <c r="M40" s="138"/>
      <c r="N40" s="138"/>
      <c r="O40" s="138"/>
      <c r="P40" s="138"/>
      <c r="Q40" s="138"/>
      <c r="R40" s="138"/>
      <c r="S40" s="138"/>
    </row>
    <row r="41" spans="1:45" x14ac:dyDescent="0.25">
      <c r="A41" s="1">
        <v>2</v>
      </c>
      <c r="B41" s="116">
        <v>2</v>
      </c>
      <c r="C41" s="119">
        <f t="shared" ref="C41:C99" ca="1" si="1">DATE(YEAR(C40),MONTH(C40)+1,DAY(C40))</f>
        <v>44132</v>
      </c>
      <c r="D41" s="24">
        <f t="shared" ref="D41:D87" si="2">IF(B41&lt;=$F$21,$F$7/$F$21,0)</f>
        <v>1708.3333333333333</v>
      </c>
      <c r="E41" s="25">
        <f t="shared" ref="E41:E99" si="3">IF(AND(B41&gt;F$13,B41&lt;=$F$21),F$7*F$19,0)</f>
        <v>0</v>
      </c>
      <c r="F41" s="25">
        <f t="shared" ref="F41:F99" si="4">IF(B41&lt;=$F$21,F$5*F$9/12,0)</f>
        <v>0.16666666666666666</v>
      </c>
      <c r="G41" s="234">
        <f t="shared" si="0"/>
        <v>1708.5</v>
      </c>
      <c r="H41" s="234"/>
      <c r="I41" s="3"/>
      <c r="K41" s="138"/>
      <c r="L41" s="138"/>
      <c r="M41" s="138"/>
      <c r="N41" s="138"/>
      <c r="O41" s="138"/>
      <c r="P41" s="138"/>
      <c r="Q41" s="138"/>
      <c r="R41" s="138"/>
      <c r="S41" s="138"/>
    </row>
    <row r="42" spans="1:45" x14ac:dyDescent="0.25">
      <c r="A42" s="1">
        <v>3</v>
      </c>
      <c r="B42" s="116">
        <v>3</v>
      </c>
      <c r="C42" s="119">
        <f t="shared" ca="1" si="1"/>
        <v>44163</v>
      </c>
      <c r="D42" s="24">
        <f t="shared" si="2"/>
        <v>1708.3333333333333</v>
      </c>
      <c r="E42" s="25">
        <f t="shared" si="3"/>
        <v>0</v>
      </c>
      <c r="F42" s="25">
        <f t="shared" si="4"/>
        <v>0.16666666666666666</v>
      </c>
      <c r="G42" s="234">
        <f t="shared" si="0"/>
        <v>1708.5</v>
      </c>
      <c r="H42" s="234"/>
      <c r="I42" s="3"/>
      <c r="K42" s="138"/>
      <c r="L42" s="138"/>
      <c r="M42" s="138"/>
      <c r="N42" s="138"/>
      <c r="O42" s="138"/>
      <c r="P42" s="138"/>
      <c r="Q42" s="138"/>
      <c r="R42" s="138"/>
      <c r="S42" s="138"/>
    </row>
    <row r="43" spans="1:45" x14ac:dyDescent="0.25">
      <c r="A43" s="1">
        <v>4</v>
      </c>
      <c r="B43" s="116">
        <v>4</v>
      </c>
      <c r="C43" s="119">
        <f t="shared" ca="1" si="1"/>
        <v>44193</v>
      </c>
      <c r="D43" s="24">
        <f t="shared" si="2"/>
        <v>1708.3333333333333</v>
      </c>
      <c r="E43" s="25">
        <f t="shared" si="3"/>
        <v>1022.95</v>
      </c>
      <c r="F43" s="25">
        <f t="shared" si="4"/>
        <v>0.16666666666666666</v>
      </c>
      <c r="G43" s="234">
        <f t="shared" si="0"/>
        <v>2731.45</v>
      </c>
      <c r="H43" s="234"/>
      <c r="I43" s="3"/>
      <c r="K43" s="138"/>
      <c r="L43" s="138"/>
      <c r="M43" s="138"/>
      <c r="N43" s="138"/>
      <c r="O43" s="138"/>
      <c r="P43" s="138"/>
      <c r="Q43" s="138"/>
      <c r="R43" s="138"/>
      <c r="S43" s="138"/>
    </row>
    <row r="44" spans="1:45" x14ac:dyDescent="0.25">
      <c r="A44" s="1">
        <v>5</v>
      </c>
      <c r="B44" s="116">
        <v>5</v>
      </c>
      <c r="C44" s="119">
        <f t="shared" ca="1" si="1"/>
        <v>44224</v>
      </c>
      <c r="D44" s="24">
        <f t="shared" si="2"/>
        <v>1708.3333333333333</v>
      </c>
      <c r="E44" s="25">
        <f t="shared" si="3"/>
        <v>1022.95</v>
      </c>
      <c r="F44" s="25">
        <f t="shared" si="4"/>
        <v>0.16666666666666666</v>
      </c>
      <c r="G44" s="234">
        <f t="shared" si="0"/>
        <v>2731.45</v>
      </c>
      <c r="H44" s="234"/>
      <c r="I44" s="3"/>
      <c r="K44" s="138"/>
      <c r="L44" s="138"/>
      <c r="M44" s="138"/>
      <c r="N44" s="138"/>
      <c r="O44" s="138"/>
      <c r="P44" s="138"/>
      <c r="Q44" s="138"/>
      <c r="R44" s="138"/>
      <c r="S44" s="138"/>
    </row>
    <row r="45" spans="1:45" x14ac:dyDescent="0.25">
      <c r="A45" s="1">
        <v>6</v>
      </c>
      <c r="B45" s="116">
        <v>6</v>
      </c>
      <c r="C45" s="119">
        <f t="shared" ca="1" si="1"/>
        <v>44255</v>
      </c>
      <c r="D45" s="24">
        <f t="shared" si="2"/>
        <v>1708.3333333333333</v>
      </c>
      <c r="E45" s="25">
        <f t="shared" si="3"/>
        <v>1022.95</v>
      </c>
      <c r="F45" s="25">
        <f t="shared" si="4"/>
        <v>0.16666666666666666</v>
      </c>
      <c r="G45" s="234">
        <f t="shared" si="0"/>
        <v>2731.45</v>
      </c>
      <c r="H45" s="234"/>
      <c r="I45" s="3"/>
      <c r="K45" s="138"/>
      <c r="L45" s="138"/>
      <c r="M45" s="138"/>
      <c r="N45" s="138"/>
      <c r="O45" s="138"/>
      <c r="P45" s="138"/>
      <c r="Q45" s="138"/>
      <c r="R45" s="138"/>
      <c r="S45" s="138"/>
    </row>
    <row r="46" spans="1:45" x14ac:dyDescent="0.25">
      <c r="A46" s="1">
        <v>7</v>
      </c>
      <c r="B46" s="116">
        <v>7</v>
      </c>
      <c r="C46" s="119">
        <f t="shared" ca="1" si="1"/>
        <v>44283</v>
      </c>
      <c r="D46" s="24">
        <f t="shared" si="2"/>
        <v>1708.3333333333333</v>
      </c>
      <c r="E46" s="25">
        <f t="shared" si="3"/>
        <v>1022.95</v>
      </c>
      <c r="F46" s="25">
        <f t="shared" si="4"/>
        <v>0.16666666666666666</v>
      </c>
      <c r="G46" s="234">
        <f t="shared" si="0"/>
        <v>2731.45</v>
      </c>
      <c r="H46" s="234"/>
      <c r="I46" s="3"/>
      <c r="K46" s="138"/>
      <c r="L46" s="138"/>
      <c r="M46" s="138"/>
      <c r="N46" s="138"/>
      <c r="O46" s="138"/>
      <c r="P46" s="138"/>
      <c r="Q46" s="138"/>
      <c r="R46" s="138"/>
      <c r="S46" s="138"/>
    </row>
    <row r="47" spans="1:45" x14ac:dyDescent="0.25">
      <c r="A47" s="1">
        <v>8</v>
      </c>
      <c r="B47" s="116">
        <v>8</v>
      </c>
      <c r="C47" s="119">
        <f t="shared" ca="1" si="1"/>
        <v>44314</v>
      </c>
      <c r="D47" s="24">
        <f t="shared" si="2"/>
        <v>1708.3333333333333</v>
      </c>
      <c r="E47" s="25">
        <f t="shared" si="3"/>
        <v>1022.95</v>
      </c>
      <c r="F47" s="25">
        <f t="shared" si="4"/>
        <v>0.16666666666666666</v>
      </c>
      <c r="G47" s="234">
        <f t="shared" si="0"/>
        <v>2731.45</v>
      </c>
      <c r="H47" s="234"/>
      <c r="I47" s="3"/>
      <c r="K47" s="138"/>
      <c r="L47" s="138"/>
      <c r="M47" s="138"/>
      <c r="N47" s="138"/>
      <c r="O47" s="138"/>
      <c r="P47" s="138"/>
      <c r="Q47" s="138"/>
      <c r="R47" s="138"/>
      <c r="S47" s="138"/>
    </row>
    <row r="48" spans="1:45" x14ac:dyDescent="0.25">
      <c r="A48" s="1">
        <v>9</v>
      </c>
      <c r="B48" s="116">
        <v>9</v>
      </c>
      <c r="C48" s="119">
        <f t="shared" ca="1" si="1"/>
        <v>44344</v>
      </c>
      <c r="D48" s="24">
        <f t="shared" si="2"/>
        <v>1708.3333333333333</v>
      </c>
      <c r="E48" s="25">
        <f t="shared" si="3"/>
        <v>1022.95</v>
      </c>
      <c r="F48" s="25">
        <f t="shared" si="4"/>
        <v>0.16666666666666666</v>
      </c>
      <c r="G48" s="234">
        <f t="shared" si="0"/>
        <v>2731.45</v>
      </c>
      <c r="H48" s="234"/>
      <c r="I48" s="3"/>
      <c r="K48" s="138"/>
      <c r="L48" s="138"/>
      <c r="M48" s="138"/>
      <c r="N48" s="138"/>
      <c r="O48" s="138"/>
      <c r="P48" s="138"/>
      <c r="Q48" s="138"/>
      <c r="R48" s="138"/>
      <c r="S48" s="138"/>
      <c r="AA48" s="60"/>
    </row>
    <row r="49" spans="1:27" s="4" customFormat="1" x14ac:dyDescent="0.25">
      <c r="A49" s="1">
        <v>10</v>
      </c>
      <c r="B49" s="116">
        <v>10</v>
      </c>
      <c r="C49" s="119">
        <f t="shared" ca="1" si="1"/>
        <v>44375</v>
      </c>
      <c r="D49" s="24">
        <f t="shared" si="2"/>
        <v>1708.3333333333333</v>
      </c>
      <c r="E49" s="25">
        <f t="shared" si="3"/>
        <v>1022.95</v>
      </c>
      <c r="F49" s="25">
        <f t="shared" si="4"/>
        <v>0.16666666666666666</v>
      </c>
      <c r="G49" s="234">
        <f t="shared" si="0"/>
        <v>2731.45</v>
      </c>
      <c r="H49" s="234"/>
      <c r="I49" s="3"/>
      <c r="J49" s="3"/>
      <c r="K49" s="138"/>
      <c r="L49" s="138"/>
      <c r="M49" s="138"/>
      <c r="N49" s="138"/>
      <c r="O49" s="138"/>
      <c r="P49" s="138"/>
      <c r="Q49" s="138"/>
      <c r="R49" s="138"/>
      <c r="S49" s="138"/>
      <c r="AA49" s="60"/>
    </row>
    <row r="50" spans="1:27" s="4" customFormat="1" x14ac:dyDescent="0.25">
      <c r="A50" s="1">
        <v>22</v>
      </c>
      <c r="B50" s="116">
        <v>11</v>
      </c>
      <c r="C50" s="119">
        <f t="shared" ca="1" si="1"/>
        <v>44405</v>
      </c>
      <c r="D50" s="24">
        <f t="shared" si="2"/>
        <v>1708.3333333333333</v>
      </c>
      <c r="E50" s="25">
        <f t="shared" si="3"/>
        <v>1022.95</v>
      </c>
      <c r="F50" s="25">
        <f t="shared" si="4"/>
        <v>0.16666666666666666</v>
      </c>
      <c r="G50" s="234">
        <f t="shared" si="0"/>
        <v>2731.45</v>
      </c>
      <c r="H50" s="234"/>
      <c r="I50" s="3"/>
      <c r="J50" s="3"/>
      <c r="K50" s="138"/>
      <c r="L50" s="138"/>
      <c r="M50" s="138"/>
      <c r="N50" s="138"/>
      <c r="O50" s="138"/>
      <c r="P50" s="138"/>
      <c r="Q50" s="138"/>
      <c r="R50" s="138"/>
      <c r="S50" s="138"/>
      <c r="AA50" s="60"/>
    </row>
    <row r="51" spans="1:27" s="4" customFormat="1" x14ac:dyDescent="0.25">
      <c r="A51" s="1">
        <v>22</v>
      </c>
      <c r="B51" s="116">
        <v>12</v>
      </c>
      <c r="C51" s="119">
        <f t="shared" ca="1" si="1"/>
        <v>44436</v>
      </c>
      <c r="D51" s="24">
        <f t="shared" si="2"/>
        <v>1708.3333333333333</v>
      </c>
      <c r="E51" s="25">
        <f t="shared" si="3"/>
        <v>1022.95</v>
      </c>
      <c r="F51" s="25">
        <f t="shared" si="4"/>
        <v>0.16666666666666666</v>
      </c>
      <c r="G51" s="234">
        <f t="shared" si="0"/>
        <v>2731.45</v>
      </c>
      <c r="H51" s="234"/>
      <c r="I51" s="3"/>
      <c r="J51" s="3"/>
      <c r="K51" s="138"/>
      <c r="L51" s="138"/>
      <c r="M51" s="138"/>
      <c r="N51" s="138"/>
      <c r="O51" s="138"/>
      <c r="P51" s="138"/>
      <c r="Q51" s="138"/>
      <c r="R51" s="138"/>
      <c r="S51" s="138"/>
      <c r="AA51" s="60"/>
    </row>
    <row r="52" spans="1:27" s="4" customFormat="1" x14ac:dyDescent="0.25">
      <c r="A52" s="1">
        <v>13</v>
      </c>
      <c r="B52" s="116">
        <v>13</v>
      </c>
      <c r="C52" s="119">
        <f t="shared" ca="1" si="1"/>
        <v>44467</v>
      </c>
      <c r="D52" s="24">
        <f t="shared" si="2"/>
        <v>0</v>
      </c>
      <c r="E52" s="25">
        <f t="shared" si="3"/>
        <v>0</v>
      </c>
      <c r="F52" s="25">
        <f t="shared" si="4"/>
        <v>0</v>
      </c>
      <c r="G52" s="234">
        <f t="shared" si="0"/>
        <v>0</v>
      </c>
      <c r="H52" s="234"/>
      <c r="I52" s="3"/>
      <c r="J52" s="3"/>
      <c r="K52" s="138"/>
      <c r="L52" s="138"/>
      <c r="M52" s="138"/>
      <c r="N52" s="138"/>
      <c r="O52" s="138"/>
      <c r="P52" s="138"/>
      <c r="Q52" s="138"/>
      <c r="R52" s="138"/>
      <c r="S52" s="138"/>
      <c r="AA52" s="60"/>
    </row>
    <row r="53" spans="1:27" s="4" customFormat="1" x14ac:dyDescent="0.25">
      <c r="A53" s="1">
        <v>14</v>
      </c>
      <c r="B53" s="116">
        <v>14</v>
      </c>
      <c r="C53" s="119">
        <f t="shared" ca="1" si="1"/>
        <v>44497</v>
      </c>
      <c r="D53" s="24">
        <f t="shared" si="2"/>
        <v>0</v>
      </c>
      <c r="E53" s="25">
        <f t="shared" si="3"/>
        <v>0</v>
      </c>
      <c r="F53" s="25">
        <f t="shared" si="4"/>
        <v>0</v>
      </c>
      <c r="G53" s="234">
        <f t="shared" si="0"/>
        <v>0</v>
      </c>
      <c r="H53" s="234"/>
      <c r="I53" s="3"/>
      <c r="J53" s="3"/>
      <c r="K53" s="138"/>
      <c r="L53" s="138"/>
      <c r="M53" s="138"/>
      <c r="N53" s="138"/>
      <c r="O53" s="138"/>
      <c r="P53" s="138"/>
      <c r="Q53" s="138"/>
      <c r="R53" s="138"/>
      <c r="S53" s="138"/>
      <c r="AA53" s="60"/>
    </row>
    <row r="54" spans="1:27" s="4" customFormat="1" x14ac:dyDescent="0.25">
      <c r="A54" s="1">
        <v>15</v>
      </c>
      <c r="B54" s="116">
        <v>15</v>
      </c>
      <c r="C54" s="119">
        <f t="shared" ca="1" si="1"/>
        <v>44528</v>
      </c>
      <c r="D54" s="24">
        <f t="shared" si="2"/>
        <v>0</v>
      </c>
      <c r="E54" s="25">
        <f t="shared" si="3"/>
        <v>0</v>
      </c>
      <c r="F54" s="25">
        <f t="shared" si="4"/>
        <v>0</v>
      </c>
      <c r="G54" s="234">
        <f t="shared" si="0"/>
        <v>0</v>
      </c>
      <c r="H54" s="234"/>
      <c r="I54" s="3"/>
      <c r="J54" s="3"/>
      <c r="K54" s="138"/>
      <c r="L54" s="138"/>
      <c r="M54" s="138"/>
      <c r="N54" s="138"/>
      <c r="O54" s="138"/>
      <c r="P54" s="138"/>
      <c r="Q54" s="138"/>
      <c r="R54" s="138"/>
      <c r="S54" s="138"/>
    </row>
    <row r="55" spans="1:27" s="4" customFormat="1" x14ac:dyDescent="0.25">
      <c r="A55" s="1">
        <v>16</v>
      </c>
      <c r="B55" s="116">
        <v>16</v>
      </c>
      <c r="C55" s="119">
        <f t="shared" ca="1" si="1"/>
        <v>44558</v>
      </c>
      <c r="D55" s="24">
        <f t="shared" si="2"/>
        <v>0</v>
      </c>
      <c r="E55" s="25">
        <f t="shared" si="3"/>
        <v>0</v>
      </c>
      <c r="F55" s="25">
        <f t="shared" si="4"/>
        <v>0</v>
      </c>
      <c r="G55" s="234">
        <f t="shared" si="0"/>
        <v>0</v>
      </c>
      <c r="H55" s="234"/>
      <c r="I55" s="3"/>
      <c r="J55" s="3"/>
      <c r="K55" s="138"/>
      <c r="L55" s="138"/>
      <c r="M55" s="138"/>
      <c r="N55" s="138"/>
      <c r="O55" s="138"/>
      <c r="P55" s="138"/>
      <c r="Q55" s="138"/>
      <c r="R55" s="138"/>
      <c r="S55" s="138"/>
    </row>
    <row r="56" spans="1:27" s="4" customFormat="1" x14ac:dyDescent="0.25">
      <c r="A56" s="1">
        <v>22</v>
      </c>
      <c r="B56" s="116">
        <v>17</v>
      </c>
      <c r="C56" s="119">
        <f t="shared" ca="1" si="1"/>
        <v>44589</v>
      </c>
      <c r="D56" s="24">
        <f t="shared" si="2"/>
        <v>0</v>
      </c>
      <c r="E56" s="25">
        <f t="shared" si="3"/>
        <v>0</v>
      </c>
      <c r="F56" s="25">
        <f t="shared" si="4"/>
        <v>0</v>
      </c>
      <c r="G56" s="234">
        <f t="shared" si="0"/>
        <v>0</v>
      </c>
      <c r="H56" s="234"/>
      <c r="I56" s="3"/>
      <c r="J56" s="3"/>
      <c r="K56" s="138"/>
      <c r="L56" s="138"/>
      <c r="M56" s="138"/>
      <c r="N56" s="138"/>
      <c r="O56" s="138"/>
      <c r="P56" s="138"/>
      <c r="Q56" s="138"/>
      <c r="R56" s="138"/>
      <c r="S56" s="138"/>
    </row>
    <row r="57" spans="1:27" s="4" customFormat="1" x14ac:dyDescent="0.25">
      <c r="A57" s="1">
        <v>22</v>
      </c>
      <c r="B57" s="116">
        <v>18</v>
      </c>
      <c r="C57" s="119">
        <f t="shared" ca="1" si="1"/>
        <v>44620</v>
      </c>
      <c r="D57" s="24">
        <f t="shared" si="2"/>
        <v>0</v>
      </c>
      <c r="E57" s="25">
        <f t="shared" si="3"/>
        <v>0</v>
      </c>
      <c r="F57" s="25">
        <f t="shared" si="4"/>
        <v>0</v>
      </c>
      <c r="G57" s="234">
        <f t="shared" si="0"/>
        <v>0</v>
      </c>
      <c r="H57" s="234"/>
      <c r="I57" s="3"/>
      <c r="J57" s="3"/>
      <c r="K57" s="138"/>
      <c r="L57" s="138"/>
      <c r="M57" s="138"/>
      <c r="N57" s="138"/>
      <c r="O57" s="138"/>
      <c r="P57" s="138"/>
      <c r="Q57" s="138"/>
      <c r="R57" s="138"/>
      <c r="S57" s="138"/>
    </row>
    <row r="58" spans="1:27" s="4" customFormat="1" x14ac:dyDescent="0.25">
      <c r="A58" s="1">
        <v>19</v>
      </c>
      <c r="B58" s="116">
        <v>19</v>
      </c>
      <c r="C58" s="119">
        <f t="shared" ca="1" si="1"/>
        <v>44648</v>
      </c>
      <c r="D58" s="24">
        <f t="shared" si="2"/>
        <v>0</v>
      </c>
      <c r="E58" s="25">
        <f t="shared" si="3"/>
        <v>0</v>
      </c>
      <c r="F58" s="25">
        <f t="shared" si="4"/>
        <v>0</v>
      </c>
      <c r="G58" s="234">
        <f t="shared" si="0"/>
        <v>0</v>
      </c>
      <c r="H58" s="234"/>
      <c r="I58" s="3"/>
      <c r="J58" s="3"/>
      <c r="K58" s="138"/>
      <c r="L58" s="138"/>
      <c r="M58" s="138"/>
      <c r="N58" s="138"/>
      <c r="O58" s="138"/>
      <c r="P58" s="138"/>
      <c r="Q58" s="138"/>
      <c r="R58" s="138"/>
      <c r="S58" s="138"/>
    </row>
    <row r="59" spans="1:27" s="4" customFormat="1" x14ac:dyDescent="0.25">
      <c r="A59" s="1">
        <v>20</v>
      </c>
      <c r="B59" s="116">
        <v>20</v>
      </c>
      <c r="C59" s="119">
        <f t="shared" ca="1" si="1"/>
        <v>44679</v>
      </c>
      <c r="D59" s="24">
        <f t="shared" si="2"/>
        <v>0</v>
      </c>
      <c r="E59" s="25">
        <f t="shared" si="3"/>
        <v>0</v>
      </c>
      <c r="F59" s="25">
        <f t="shared" si="4"/>
        <v>0</v>
      </c>
      <c r="G59" s="234">
        <f t="shared" si="0"/>
        <v>0</v>
      </c>
      <c r="H59" s="234"/>
      <c r="I59" s="3"/>
      <c r="J59" s="3"/>
      <c r="K59" s="138"/>
      <c r="L59" s="138"/>
      <c r="M59" s="138"/>
      <c r="N59" s="138"/>
      <c r="O59" s="138"/>
      <c r="P59" s="138"/>
      <c r="Q59" s="138"/>
      <c r="R59" s="138"/>
      <c r="S59" s="138"/>
    </row>
    <row r="60" spans="1:27" s="4" customFormat="1" x14ac:dyDescent="0.25">
      <c r="A60" s="52">
        <v>21</v>
      </c>
      <c r="B60" s="116">
        <v>21</v>
      </c>
      <c r="C60" s="119">
        <f t="shared" ca="1" si="1"/>
        <v>44709</v>
      </c>
      <c r="D60" s="24">
        <f t="shared" si="2"/>
        <v>0</v>
      </c>
      <c r="E60" s="25">
        <f t="shared" si="3"/>
        <v>0</v>
      </c>
      <c r="F60" s="25">
        <f t="shared" si="4"/>
        <v>0</v>
      </c>
      <c r="G60" s="234">
        <f t="shared" si="0"/>
        <v>0</v>
      </c>
      <c r="H60" s="234"/>
      <c r="I60" s="3"/>
      <c r="J60" s="3"/>
      <c r="K60" s="138"/>
      <c r="L60" s="138"/>
      <c r="M60" s="138"/>
      <c r="N60" s="138"/>
      <c r="O60" s="138"/>
      <c r="P60" s="138"/>
      <c r="Q60" s="138"/>
      <c r="R60" s="138"/>
      <c r="S60" s="138"/>
    </row>
    <row r="61" spans="1:27" s="4" customFormat="1" x14ac:dyDescent="0.25">
      <c r="A61" s="52">
        <v>22</v>
      </c>
      <c r="B61" s="116">
        <v>22</v>
      </c>
      <c r="C61" s="119">
        <f t="shared" ca="1" si="1"/>
        <v>44740</v>
      </c>
      <c r="D61" s="24">
        <f t="shared" si="2"/>
        <v>0</v>
      </c>
      <c r="E61" s="25">
        <f t="shared" si="3"/>
        <v>0</v>
      </c>
      <c r="F61" s="25">
        <f t="shared" si="4"/>
        <v>0</v>
      </c>
      <c r="G61" s="234">
        <f t="shared" si="0"/>
        <v>0</v>
      </c>
      <c r="H61" s="234"/>
      <c r="I61" s="3"/>
      <c r="J61" s="3"/>
      <c r="K61" s="138"/>
      <c r="L61" s="138"/>
      <c r="M61" s="138"/>
      <c r="N61" s="138"/>
      <c r="O61" s="138"/>
      <c r="P61" s="138"/>
      <c r="Q61" s="138"/>
      <c r="R61" s="138"/>
      <c r="S61" s="138"/>
    </row>
    <row r="62" spans="1:27" s="4" customFormat="1" x14ac:dyDescent="0.25">
      <c r="A62" s="52">
        <v>25</v>
      </c>
      <c r="B62" s="116">
        <v>23</v>
      </c>
      <c r="C62" s="119">
        <f t="shared" ca="1" si="1"/>
        <v>44770</v>
      </c>
      <c r="D62" s="24">
        <f t="shared" si="2"/>
        <v>0</v>
      </c>
      <c r="E62" s="25">
        <f t="shared" si="3"/>
        <v>0</v>
      </c>
      <c r="F62" s="25">
        <f t="shared" si="4"/>
        <v>0</v>
      </c>
      <c r="G62" s="234">
        <f t="shared" si="0"/>
        <v>0</v>
      </c>
      <c r="H62" s="234"/>
      <c r="I62" s="3"/>
      <c r="J62" s="3"/>
      <c r="K62" s="138"/>
      <c r="L62" s="138"/>
      <c r="M62" s="138"/>
      <c r="N62" s="138"/>
      <c r="O62" s="138"/>
      <c r="P62" s="138"/>
      <c r="Q62" s="138"/>
      <c r="R62" s="138"/>
      <c r="S62" s="138"/>
    </row>
    <row r="63" spans="1:27" s="4" customFormat="1" x14ac:dyDescent="0.25">
      <c r="A63" s="52"/>
      <c r="B63" s="116">
        <v>24</v>
      </c>
      <c r="C63" s="119">
        <f t="shared" ca="1" si="1"/>
        <v>44801</v>
      </c>
      <c r="D63" s="24">
        <f t="shared" si="2"/>
        <v>0</v>
      </c>
      <c r="E63" s="25">
        <f t="shared" si="3"/>
        <v>0</v>
      </c>
      <c r="F63" s="25">
        <f t="shared" si="4"/>
        <v>0</v>
      </c>
      <c r="G63" s="234">
        <f t="shared" si="0"/>
        <v>0</v>
      </c>
      <c r="H63" s="234"/>
      <c r="I63" s="3"/>
      <c r="J63" s="3"/>
      <c r="K63" s="138"/>
      <c r="L63" s="138"/>
      <c r="M63" s="138"/>
      <c r="N63" s="138"/>
      <c r="O63" s="138"/>
      <c r="P63" s="138"/>
      <c r="Q63" s="138"/>
      <c r="R63" s="138"/>
      <c r="S63" s="138"/>
    </row>
    <row r="64" spans="1:27" s="4" customFormat="1" x14ac:dyDescent="0.25">
      <c r="A64" s="52"/>
      <c r="B64" s="116">
        <v>25</v>
      </c>
      <c r="C64" s="119">
        <f t="shared" ca="1" si="1"/>
        <v>44832</v>
      </c>
      <c r="D64" s="24">
        <f t="shared" si="2"/>
        <v>0</v>
      </c>
      <c r="E64" s="25">
        <f t="shared" si="3"/>
        <v>0</v>
      </c>
      <c r="F64" s="25">
        <f t="shared" si="4"/>
        <v>0</v>
      </c>
      <c r="G64" s="234">
        <f t="shared" si="0"/>
        <v>0</v>
      </c>
      <c r="H64" s="234"/>
      <c r="I64" s="3"/>
      <c r="J64" s="3"/>
      <c r="K64" s="138"/>
      <c r="L64" s="138"/>
      <c r="M64" s="138"/>
      <c r="N64" s="138"/>
      <c r="O64" s="138"/>
      <c r="P64" s="138"/>
      <c r="Q64" s="138"/>
      <c r="R64" s="138"/>
      <c r="S64" s="138"/>
    </row>
    <row r="65" spans="1:19" s="4" customFormat="1" x14ac:dyDescent="0.25">
      <c r="A65" s="52"/>
      <c r="B65" s="116">
        <v>26</v>
      </c>
      <c r="C65" s="119">
        <f t="shared" ca="1" si="1"/>
        <v>44862</v>
      </c>
      <c r="D65" s="24">
        <f t="shared" si="2"/>
        <v>0</v>
      </c>
      <c r="E65" s="25">
        <f t="shared" si="3"/>
        <v>0</v>
      </c>
      <c r="F65" s="25">
        <f t="shared" si="4"/>
        <v>0</v>
      </c>
      <c r="G65" s="234">
        <f t="shared" si="0"/>
        <v>0</v>
      </c>
      <c r="H65" s="234"/>
      <c r="I65" s="3"/>
      <c r="J65" s="3"/>
      <c r="K65" s="138"/>
      <c r="L65" s="138"/>
      <c r="M65" s="138"/>
      <c r="N65" s="138"/>
      <c r="O65" s="138"/>
      <c r="P65" s="138"/>
      <c r="Q65" s="138"/>
      <c r="R65" s="138"/>
      <c r="S65" s="138"/>
    </row>
    <row r="66" spans="1:19" s="4" customFormat="1" x14ac:dyDescent="0.25">
      <c r="A66" s="52"/>
      <c r="B66" s="116">
        <v>27</v>
      </c>
      <c r="C66" s="119">
        <f t="shared" ca="1" si="1"/>
        <v>44893</v>
      </c>
      <c r="D66" s="24">
        <f t="shared" si="2"/>
        <v>0</v>
      </c>
      <c r="E66" s="25">
        <f t="shared" si="3"/>
        <v>0</v>
      </c>
      <c r="F66" s="25">
        <f t="shared" si="4"/>
        <v>0</v>
      </c>
      <c r="G66" s="234">
        <f t="shared" si="0"/>
        <v>0</v>
      </c>
      <c r="H66" s="234"/>
      <c r="I66" s="3"/>
      <c r="J66" s="3"/>
      <c r="K66" s="138"/>
      <c r="L66" s="138"/>
      <c r="M66" s="138"/>
      <c r="N66" s="138"/>
      <c r="O66" s="138"/>
      <c r="P66" s="138"/>
      <c r="Q66" s="138"/>
      <c r="R66" s="138"/>
      <c r="S66" s="138"/>
    </row>
    <row r="67" spans="1:19" s="4" customFormat="1" x14ac:dyDescent="0.25">
      <c r="A67" s="52"/>
      <c r="B67" s="116">
        <v>28</v>
      </c>
      <c r="C67" s="119">
        <f t="shared" ca="1" si="1"/>
        <v>44923</v>
      </c>
      <c r="D67" s="24">
        <f t="shared" si="2"/>
        <v>0</v>
      </c>
      <c r="E67" s="25">
        <f t="shared" si="3"/>
        <v>0</v>
      </c>
      <c r="F67" s="25">
        <f t="shared" si="4"/>
        <v>0</v>
      </c>
      <c r="G67" s="234">
        <f t="shared" si="0"/>
        <v>0</v>
      </c>
      <c r="H67" s="234"/>
      <c r="I67" s="3"/>
      <c r="J67" s="3"/>
      <c r="K67" s="138"/>
      <c r="L67" s="138"/>
      <c r="M67" s="138"/>
      <c r="N67" s="138"/>
      <c r="O67" s="138"/>
      <c r="P67" s="138"/>
      <c r="Q67" s="138"/>
      <c r="R67" s="138"/>
      <c r="S67" s="138"/>
    </row>
    <row r="68" spans="1:19" s="4" customFormat="1" x14ac:dyDescent="0.25">
      <c r="A68" s="52"/>
      <c r="B68" s="116">
        <v>29</v>
      </c>
      <c r="C68" s="119">
        <f t="shared" ca="1" si="1"/>
        <v>44954</v>
      </c>
      <c r="D68" s="24">
        <f t="shared" si="2"/>
        <v>0</v>
      </c>
      <c r="E68" s="25">
        <f t="shared" si="3"/>
        <v>0</v>
      </c>
      <c r="F68" s="25">
        <f t="shared" si="4"/>
        <v>0</v>
      </c>
      <c r="G68" s="234">
        <f t="shared" si="0"/>
        <v>0</v>
      </c>
      <c r="H68" s="234"/>
      <c r="I68" s="3"/>
      <c r="J68" s="3"/>
      <c r="K68" s="138"/>
      <c r="L68" s="138"/>
      <c r="M68" s="138"/>
      <c r="N68" s="138"/>
      <c r="O68" s="138"/>
      <c r="P68" s="138"/>
      <c r="Q68" s="138"/>
      <c r="R68" s="138"/>
      <c r="S68" s="138"/>
    </row>
    <row r="69" spans="1:19" s="4" customFormat="1" x14ac:dyDescent="0.25">
      <c r="A69" s="52">
        <v>25</v>
      </c>
      <c r="B69" s="116">
        <v>30</v>
      </c>
      <c r="C69" s="119">
        <f t="shared" ca="1" si="1"/>
        <v>44985</v>
      </c>
      <c r="D69" s="24">
        <f t="shared" si="2"/>
        <v>0</v>
      </c>
      <c r="E69" s="25">
        <f t="shared" si="3"/>
        <v>0</v>
      </c>
      <c r="F69" s="25">
        <f t="shared" si="4"/>
        <v>0</v>
      </c>
      <c r="G69" s="234">
        <f t="shared" si="0"/>
        <v>0</v>
      </c>
      <c r="H69" s="234"/>
      <c r="I69" s="120"/>
      <c r="J69" s="120"/>
      <c r="K69" s="138"/>
      <c r="L69" s="138"/>
      <c r="M69" s="138"/>
      <c r="N69" s="138"/>
      <c r="O69" s="138"/>
      <c r="P69" s="138"/>
      <c r="Q69" s="138"/>
      <c r="R69" s="138"/>
      <c r="S69" s="138"/>
    </row>
    <row r="70" spans="1:19" s="4" customFormat="1" x14ac:dyDescent="0.25">
      <c r="A70" s="52"/>
      <c r="B70" s="116">
        <v>31</v>
      </c>
      <c r="C70" s="119">
        <f t="shared" ca="1" si="1"/>
        <v>45013</v>
      </c>
      <c r="D70" s="24">
        <f t="shared" si="2"/>
        <v>0</v>
      </c>
      <c r="E70" s="25">
        <f t="shared" si="3"/>
        <v>0</v>
      </c>
      <c r="F70" s="25">
        <f t="shared" si="4"/>
        <v>0</v>
      </c>
      <c r="G70" s="234">
        <f t="shared" si="0"/>
        <v>0</v>
      </c>
      <c r="H70" s="234"/>
      <c r="I70" s="120"/>
      <c r="J70" s="120"/>
      <c r="K70" s="138"/>
      <c r="L70" s="138"/>
      <c r="M70" s="138"/>
      <c r="N70" s="138"/>
      <c r="O70" s="138"/>
      <c r="P70" s="138"/>
      <c r="Q70" s="138"/>
      <c r="R70" s="138"/>
      <c r="S70" s="138"/>
    </row>
    <row r="71" spans="1:19" s="4" customFormat="1" x14ac:dyDescent="0.25">
      <c r="A71" s="52"/>
      <c r="B71" s="116">
        <v>32</v>
      </c>
      <c r="C71" s="119">
        <f t="shared" ca="1" si="1"/>
        <v>45044</v>
      </c>
      <c r="D71" s="24">
        <f t="shared" si="2"/>
        <v>0</v>
      </c>
      <c r="E71" s="25">
        <f t="shared" si="3"/>
        <v>0</v>
      </c>
      <c r="F71" s="25">
        <f t="shared" si="4"/>
        <v>0</v>
      </c>
      <c r="G71" s="234">
        <f t="shared" si="0"/>
        <v>0</v>
      </c>
      <c r="H71" s="234"/>
      <c r="I71" s="120"/>
      <c r="J71" s="120"/>
      <c r="K71" s="138"/>
      <c r="L71" s="138"/>
      <c r="M71" s="138"/>
      <c r="N71" s="138"/>
      <c r="O71" s="138"/>
      <c r="P71" s="138"/>
      <c r="Q71" s="138"/>
      <c r="R71" s="138"/>
      <c r="S71" s="138"/>
    </row>
    <row r="72" spans="1:19" s="4" customFormat="1" x14ac:dyDescent="0.25">
      <c r="A72" s="52"/>
      <c r="B72" s="116">
        <v>33</v>
      </c>
      <c r="C72" s="119">
        <f t="shared" ca="1" si="1"/>
        <v>45074</v>
      </c>
      <c r="D72" s="24">
        <f t="shared" si="2"/>
        <v>0</v>
      </c>
      <c r="E72" s="25">
        <f t="shared" si="3"/>
        <v>0</v>
      </c>
      <c r="F72" s="25">
        <f t="shared" si="4"/>
        <v>0</v>
      </c>
      <c r="G72" s="234">
        <f t="shared" ref="G72:G99" si="5">IF(B$40&lt;=F$21,D72+E72+F72,0)</f>
        <v>0</v>
      </c>
      <c r="H72" s="234"/>
      <c r="I72" s="120"/>
      <c r="J72" s="120"/>
      <c r="K72" s="138"/>
      <c r="L72" s="138"/>
      <c r="M72" s="138"/>
      <c r="N72" s="138"/>
      <c r="O72" s="138"/>
      <c r="P72" s="138"/>
      <c r="Q72" s="138"/>
      <c r="R72" s="138"/>
      <c r="S72" s="138"/>
    </row>
    <row r="73" spans="1:19" s="4" customFormat="1" x14ac:dyDescent="0.25">
      <c r="A73" s="52"/>
      <c r="B73" s="116">
        <v>34</v>
      </c>
      <c r="C73" s="119">
        <f t="shared" ca="1" si="1"/>
        <v>45105</v>
      </c>
      <c r="D73" s="24">
        <f t="shared" si="2"/>
        <v>0</v>
      </c>
      <c r="E73" s="25">
        <f t="shared" si="3"/>
        <v>0</v>
      </c>
      <c r="F73" s="25">
        <f t="shared" si="4"/>
        <v>0</v>
      </c>
      <c r="G73" s="234">
        <f t="shared" si="5"/>
        <v>0</v>
      </c>
      <c r="H73" s="234"/>
      <c r="I73" s="120"/>
      <c r="J73" s="120"/>
      <c r="K73" s="138"/>
      <c r="L73" s="138"/>
      <c r="M73" s="138"/>
      <c r="N73" s="138"/>
      <c r="O73" s="138"/>
      <c r="P73" s="138"/>
      <c r="Q73" s="138"/>
      <c r="R73" s="138"/>
      <c r="S73" s="138"/>
    </row>
    <row r="74" spans="1:19" s="4" customFormat="1" x14ac:dyDescent="0.25">
      <c r="A74" s="52"/>
      <c r="B74" s="116">
        <v>35</v>
      </c>
      <c r="C74" s="119">
        <f t="shared" ca="1" si="1"/>
        <v>45135</v>
      </c>
      <c r="D74" s="24">
        <f t="shared" si="2"/>
        <v>0</v>
      </c>
      <c r="E74" s="25">
        <f t="shared" si="3"/>
        <v>0</v>
      </c>
      <c r="F74" s="25">
        <f t="shared" si="4"/>
        <v>0</v>
      </c>
      <c r="G74" s="234">
        <f t="shared" si="5"/>
        <v>0</v>
      </c>
      <c r="H74" s="234"/>
      <c r="I74" s="120"/>
      <c r="J74" s="120"/>
      <c r="K74" s="138"/>
      <c r="L74" s="138"/>
      <c r="M74" s="138"/>
      <c r="N74" s="138"/>
      <c r="O74" s="138"/>
      <c r="P74" s="138"/>
      <c r="Q74" s="138"/>
      <c r="R74" s="138"/>
      <c r="S74" s="138"/>
    </row>
    <row r="75" spans="1:19" s="4" customFormat="1" x14ac:dyDescent="0.25">
      <c r="A75" s="52"/>
      <c r="B75" s="116">
        <v>36</v>
      </c>
      <c r="C75" s="119">
        <f t="shared" ca="1" si="1"/>
        <v>45166</v>
      </c>
      <c r="D75" s="24">
        <f t="shared" si="2"/>
        <v>0</v>
      </c>
      <c r="E75" s="25">
        <f t="shared" si="3"/>
        <v>0</v>
      </c>
      <c r="F75" s="25">
        <f t="shared" si="4"/>
        <v>0</v>
      </c>
      <c r="G75" s="234">
        <f t="shared" si="5"/>
        <v>0</v>
      </c>
      <c r="H75" s="234"/>
      <c r="I75" s="120"/>
      <c r="J75" s="120"/>
      <c r="K75" s="138"/>
      <c r="L75" s="138"/>
      <c r="M75" s="138"/>
      <c r="N75" s="138"/>
      <c r="O75" s="138"/>
      <c r="P75" s="138"/>
      <c r="Q75" s="138"/>
      <c r="R75" s="138"/>
      <c r="S75" s="138"/>
    </row>
    <row r="76" spans="1:19" s="4" customFormat="1" x14ac:dyDescent="0.25">
      <c r="A76" s="52"/>
      <c r="B76" s="116">
        <v>37</v>
      </c>
      <c r="C76" s="119">
        <f t="shared" ca="1" si="1"/>
        <v>45197</v>
      </c>
      <c r="D76" s="24">
        <f t="shared" si="2"/>
        <v>0</v>
      </c>
      <c r="E76" s="25">
        <f t="shared" si="3"/>
        <v>0</v>
      </c>
      <c r="F76" s="25">
        <f t="shared" si="4"/>
        <v>0</v>
      </c>
      <c r="G76" s="234">
        <f t="shared" si="5"/>
        <v>0</v>
      </c>
      <c r="H76" s="234"/>
      <c r="I76" s="120"/>
      <c r="J76" s="120"/>
      <c r="K76" s="138"/>
      <c r="L76" s="138"/>
      <c r="M76" s="138"/>
      <c r="N76" s="138"/>
      <c r="O76" s="138"/>
      <c r="P76" s="138"/>
      <c r="Q76" s="138"/>
      <c r="R76" s="138"/>
      <c r="S76" s="138"/>
    </row>
    <row r="77" spans="1:19" s="4" customFormat="1" x14ac:dyDescent="0.25">
      <c r="A77" s="52"/>
      <c r="B77" s="116">
        <v>38</v>
      </c>
      <c r="C77" s="119">
        <f t="shared" ca="1" si="1"/>
        <v>45227</v>
      </c>
      <c r="D77" s="24">
        <f t="shared" si="2"/>
        <v>0</v>
      </c>
      <c r="E77" s="25">
        <f t="shared" si="3"/>
        <v>0</v>
      </c>
      <c r="F77" s="25">
        <f t="shared" si="4"/>
        <v>0</v>
      </c>
      <c r="G77" s="234">
        <f t="shared" si="5"/>
        <v>0</v>
      </c>
      <c r="H77" s="234"/>
      <c r="I77" s="120"/>
      <c r="J77" s="120"/>
      <c r="K77" s="138"/>
      <c r="L77" s="138"/>
      <c r="M77" s="138"/>
      <c r="N77" s="138"/>
      <c r="O77" s="138"/>
      <c r="P77" s="138"/>
      <c r="Q77" s="138"/>
      <c r="R77" s="138"/>
      <c r="S77" s="138"/>
    </row>
    <row r="78" spans="1:19" s="4" customFormat="1" x14ac:dyDescent="0.25">
      <c r="A78" s="52"/>
      <c r="B78" s="116">
        <v>39</v>
      </c>
      <c r="C78" s="119">
        <f t="shared" ca="1" si="1"/>
        <v>45258</v>
      </c>
      <c r="D78" s="24">
        <f t="shared" si="2"/>
        <v>0</v>
      </c>
      <c r="E78" s="25">
        <f t="shared" si="3"/>
        <v>0</v>
      </c>
      <c r="F78" s="25">
        <f t="shared" si="4"/>
        <v>0</v>
      </c>
      <c r="G78" s="234">
        <f t="shared" si="5"/>
        <v>0</v>
      </c>
      <c r="H78" s="234"/>
      <c r="I78" s="120"/>
      <c r="J78" s="120"/>
      <c r="K78" s="138"/>
      <c r="L78" s="138"/>
      <c r="M78" s="138"/>
      <c r="N78" s="138"/>
      <c r="O78" s="138"/>
      <c r="P78" s="138"/>
      <c r="Q78" s="138"/>
      <c r="R78" s="138"/>
      <c r="S78" s="138"/>
    </row>
    <row r="79" spans="1:19" s="4" customFormat="1" x14ac:dyDescent="0.25">
      <c r="A79" s="52"/>
      <c r="B79" s="116">
        <v>40</v>
      </c>
      <c r="C79" s="119">
        <f t="shared" ca="1" si="1"/>
        <v>45288</v>
      </c>
      <c r="D79" s="24">
        <f t="shared" si="2"/>
        <v>0</v>
      </c>
      <c r="E79" s="25">
        <f t="shared" si="3"/>
        <v>0</v>
      </c>
      <c r="F79" s="25">
        <f t="shared" si="4"/>
        <v>0</v>
      </c>
      <c r="G79" s="234">
        <f t="shared" si="5"/>
        <v>0</v>
      </c>
      <c r="H79" s="234"/>
      <c r="I79" s="120"/>
      <c r="J79" s="120"/>
      <c r="K79" s="138"/>
      <c r="L79" s="138"/>
      <c r="M79" s="138"/>
      <c r="N79" s="138"/>
      <c r="O79" s="138"/>
      <c r="P79" s="138"/>
      <c r="Q79" s="138"/>
      <c r="R79" s="138"/>
      <c r="S79" s="138"/>
    </row>
    <row r="80" spans="1:19" s="4" customFormat="1" x14ac:dyDescent="0.25">
      <c r="A80" s="52"/>
      <c r="B80" s="116">
        <v>41</v>
      </c>
      <c r="C80" s="119">
        <f t="shared" ca="1" si="1"/>
        <v>45319</v>
      </c>
      <c r="D80" s="24">
        <f t="shared" si="2"/>
        <v>0</v>
      </c>
      <c r="E80" s="25">
        <f t="shared" si="3"/>
        <v>0</v>
      </c>
      <c r="F80" s="25">
        <f t="shared" si="4"/>
        <v>0</v>
      </c>
      <c r="G80" s="234">
        <f t="shared" si="5"/>
        <v>0</v>
      </c>
      <c r="H80" s="234"/>
      <c r="I80" s="120"/>
      <c r="J80" s="120"/>
      <c r="K80" s="138"/>
      <c r="L80" s="138"/>
      <c r="M80" s="138"/>
      <c r="N80" s="138"/>
      <c r="O80" s="138"/>
      <c r="P80" s="138"/>
      <c r="Q80" s="138"/>
      <c r="R80" s="138"/>
      <c r="S80" s="138"/>
    </row>
    <row r="81" spans="1:19" s="4" customFormat="1" x14ac:dyDescent="0.25">
      <c r="A81" s="52"/>
      <c r="B81" s="116">
        <v>42</v>
      </c>
      <c r="C81" s="119">
        <f t="shared" ca="1" si="1"/>
        <v>45350</v>
      </c>
      <c r="D81" s="24">
        <f t="shared" si="2"/>
        <v>0</v>
      </c>
      <c r="E81" s="25">
        <f t="shared" si="3"/>
        <v>0</v>
      </c>
      <c r="F81" s="25">
        <f t="shared" si="4"/>
        <v>0</v>
      </c>
      <c r="G81" s="234">
        <f t="shared" si="5"/>
        <v>0</v>
      </c>
      <c r="H81" s="234"/>
      <c r="I81" s="120"/>
      <c r="J81" s="120"/>
      <c r="K81" s="138"/>
      <c r="L81" s="138"/>
      <c r="M81" s="138"/>
      <c r="N81" s="138"/>
      <c r="O81" s="138"/>
      <c r="P81" s="138"/>
      <c r="Q81" s="138"/>
      <c r="R81" s="138"/>
      <c r="S81" s="138"/>
    </row>
    <row r="82" spans="1:19" s="4" customFormat="1" x14ac:dyDescent="0.25">
      <c r="A82" s="52"/>
      <c r="B82" s="116">
        <v>43</v>
      </c>
      <c r="C82" s="119">
        <f t="shared" ca="1" si="1"/>
        <v>45379</v>
      </c>
      <c r="D82" s="24">
        <f t="shared" si="2"/>
        <v>0</v>
      </c>
      <c r="E82" s="25">
        <f t="shared" si="3"/>
        <v>0</v>
      </c>
      <c r="F82" s="25">
        <f t="shared" si="4"/>
        <v>0</v>
      </c>
      <c r="G82" s="234">
        <f t="shared" si="5"/>
        <v>0</v>
      </c>
      <c r="H82" s="234"/>
      <c r="I82" s="120"/>
      <c r="J82" s="120"/>
      <c r="K82" s="138"/>
      <c r="L82" s="138"/>
      <c r="M82" s="138"/>
      <c r="N82" s="138"/>
      <c r="O82" s="138"/>
      <c r="P82" s="138"/>
      <c r="Q82" s="138"/>
      <c r="R82" s="138"/>
      <c r="S82" s="138"/>
    </row>
    <row r="83" spans="1:19" s="4" customFormat="1" x14ac:dyDescent="0.25">
      <c r="A83" s="52"/>
      <c r="B83" s="116">
        <v>44</v>
      </c>
      <c r="C83" s="119">
        <f t="shared" ca="1" si="1"/>
        <v>45410</v>
      </c>
      <c r="D83" s="24">
        <f t="shared" si="2"/>
        <v>0</v>
      </c>
      <c r="E83" s="25">
        <f t="shared" si="3"/>
        <v>0</v>
      </c>
      <c r="F83" s="25">
        <f t="shared" si="4"/>
        <v>0</v>
      </c>
      <c r="G83" s="234">
        <f t="shared" si="5"/>
        <v>0</v>
      </c>
      <c r="H83" s="234"/>
      <c r="I83" s="120"/>
      <c r="J83" s="120"/>
      <c r="K83" s="138"/>
      <c r="L83" s="138"/>
      <c r="M83" s="138"/>
      <c r="N83" s="138"/>
      <c r="O83" s="138"/>
      <c r="P83" s="138"/>
      <c r="Q83" s="138"/>
      <c r="R83" s="138"/>
      <c r="S83" s="138"/>
    </row>
    <row r="84" spans="1:19" s="4" customFormat="1" x14ac:dyDescent="0.25">
      <c r="A84" s="52"/>
      <c r="B84" s="116">
        <v>45</v>
      </c>
      <c r="C84" s="119">
        <f t="shared" ca="1" si="1"/>
        <v>45440</v>
      </c>
      <c r="D84" s="24">
        <f t="shared" si="2"/>
        <v>0</v>
      </c>
      <c r="E84" s="25">
        <f t="shared" si="3"/>
        <v>0</v>
      </c>
      <c r="F84" s="25">
        <f t="shared" si="4"/>
        <v>0</v>
      </c>
      <c r="G84" s="234">
        <f t="shared" si="5"/>
        <v>0</v>
      </c>
      <c r="H84" s="234"/>
      <c r="I84" s="120"/>
      <c r="J84" s="120"/>
      <c r="K84" s="138"/>
      <c r="L84" s="138"/>
      <c r="M84" s="138"/>
      <c r="N84" s="138"/>
      <c r="O84" s="138"/>
      <c r="P84" s="138"/>
      <c r="Q84" s="138"/>
      <c r="R84" s="138"/>
      <c r="S84" s="138"/>
    </row>
    <row r="85" spans="1:19" s="4" customFormat="1" x14ac:dyDescent="0.25">
      <c r="A85" s="52"/>
      <c r="B85" s="116">
        <v>46</v>
      </c>
      <c r="C85" s="119">
        <f t="shared" ca="1" si="1"/>
        <v>45471</v>
      </c>
      <c r="D85" s="24">
        <f t="shared" si="2"/>
        <v>0</v>
      </c>
      <c r="E85" s="25">
        <f t="shared" si="3"/>
        <v>0</v>
      </c>
      <c r="F85" s="25">
        <f t="shared" si="4"/>
        <v>0</v>
      </c>
      <c r="G85" s="234">
        <f t="shared" si="5"/>
        <v>0</v>
      </c>
      <c r="H85" s="234"/>
      <c r="I85" s="120"/>
      <c r="J85" s="120"/>
      <c r="K85" s="138"/>
      <c r="L85" s="138"/>
      <c r="M85" s="138"/>
      <c r="N85" s="138"/>
      <c r="O85" s="138"/>
      <c r="P85" s="138"/>
      <c r="Q85" s="138"/>
      <c r="R85" s="138"/>
      <c r="S85" s="138"/>
    </row>
    <row r="86" spans="1:19" s="4" customFormat="1" x14ac:dyDescent="0.25">
      <c r="A86" s="52"/>
      <c r="B86" s="116">
        <v>47</v>
      </c>
      <c r="C86" s="119">
        <f t="shared" ca="1" si="1"/>
        <v>45501</v>
      </c>
      <c r="D86" s="24">
        <f t="shared" si="2"/>
        <v>0</v>
      </c>
      <c r="E86" s="25">
        <f t="shared" si="3"/>
        <v>0</v>
      </c>
      <c r="F86" s="25">
        <f t="shared" si="4"/>
        <v>0</v>
      </c>
      <c r="G86" s="234">
        <f t="shared" si="5"/>
        <v>0</v>
      </c>
      <c r="H86" s="234"/>
      <c r="I86" s="120"/>
      <c r="J86" s="120"/>
      <c r="K86" s="138"/>
      <c r="L86" s="138"/>
      <c r="M86" s="138"/>
      <c r="N86" s="138"/>
      <c r="O86" s="138"/>
      <c r="P86" s="138"/>
      <c r="Q86" s="138"/>
      <c r="R86" s="138"/>
      <c r="S86" s="138"/>
    </row>
    <row r="87" spans="1:19" s="4" customFormat="1" ht="13.8" thickBot="1" x14ac:dyDescent="0.3">
      <c r="A87" s="52"/>
      <c r="B87" s="116">
        <v>48</v>
      </c>
      <c r="C87" s="119">
        <f t="shared" ca="1" si="1"/>
        <v>45532</v>
      </c>
      <c r="D87" s="24">
        <f t="shared" si="2"/>
        <v>0</v>
      </c>
      <c r="E87" s="25">
        <f t="shared" si="3"/>
        <v>0</v>
      </c>
      <c r="F87" s="25">
        <f t="shared" si="4"/>
        <v>0</v>
      </c>
      <c r="G87" s="234">
        <f t="shared" si="5"/>
        <v>0</v>
      </c>
      <c r="H87" s="234"/>
      <c r="I87" s="120"/>
      <c r="J87" s="120"/>
      <c r="K87" s="138"/>
      <c r="L87" s="138"/>
      <c r="M87" s="138"/>
      <c r="N87" s="138"/>
      <c r="O87" s="138"/>
      <c r="P87" s="138"/>
      <c r="Q87" s="138"/>
      <c r="R87" s="138"/>
      <c r="S87" s="138"/>
    </row>
    <row r="88" spans="1:19" s="4" customFormat="1" ht="13.8" hidden="1" thickBot="1" x14ac:dyDescent="0.3">
      <c r="A88" s="52"/>
      <c r="B88" s="116">
        <v>49</v>
      </c>
      <c r="C88" s="119">
        <f t="shared" ca="1" si="1"/>
        <v>45563</v>
      </c>
      <c r="D88" s="199">
        <f t="shared" ref="D88:D99" si="6">IF(B88&lt;=$F$21,(($F$5+F$15)+(($F$5+F$15)*F$11))/$F$21,0)</f>
        <v>0</v>
      </c>
      <c r="E88" s="200">
        <f t="shared" si="3"/>
        <v>0</v>
      </c>
      <c r="F88" s="200">
        <f t="shared" si="4"/>
        <v>0</v>
      </c>
      <c r="G88" s="242">
        <f t="shared" si="5"/>
        <v>0</v>
      </c>
      <c r="H88" s="243"/>
      <c r="I88" s="120"/>
      <c r="J88" s="120"/>
      <c r="K88" s="138"/>
      <c r="L88" s="138"/>
      <c r="M88" s="138"/>
      <c r="N88" s="138"/>
      <c r="O88" s="138"/>
      <c r="P88" s="138"/>
      <c r="Q88" s="138"/>
      <c r="R88" s="138"/>
      <c r="S88" s="138"/>
    </row>
    <row r="89" spans="1:19" s="4" customFormat="1" ht="13.8" hidden="1" thickBot="1" x14ac:dyDescent="0.3">
      <c r="A89" s="52"/>
      <c r="B89" s="116">
        <v>50</v>
      </c>
      <c r="C89" s="119">
        <f t="shared" ca="1" si="1"/>
        <v>45593</v>
      </c>
      <c r="D89" s="123">
        <f t="shared" si="6"/>
        <v>0</v>
      </c>
      <c r="E89" s="124">
        <f t="shared" si="3"/>
        <v>0</v>
      </c>
      <c r="F89" s="124">
        <f t="shared" si="4"/>
        <v>0</v>
      </c>
      <c r="G89" s="244">
        <f t="shared" si="5"/>
        <v>0</v>
      </c>
      <c r="H89" s="245"/>
      <c r="I89" s="120"/>
      <c r="J89" s="120"/>
      <c r="K89" s="138"/>
      <c r="L89" s="138"/>
      <c r="M89" s="138"/>
      <c r="N89" s="138"/>
      <c r="O89" s="138"/>
      <c r="P89" s="138"/>
      <c r="Q89" s="138"/>
      <c r="R89" s="138"/>
      <c r="S89" s="138"/>
    </row>
    <row r="90" spans="1:19" s="4" customFormat="1" ht="13.8" hidden="1" thickBot="1" x14ac:dyDescent="0.3">
      <c r="A90" s="52"/>
      <c r="B90" s="116">
        <v>51</v>
      </c>
      <c r="C90" s="119">
        <f t="shared" ca="1" si="1"/>
        <v>45624</v>
      </c>
      <c r="D90" s="123">
        <f t="shared" si="6"/>
        <v>0</v>
      </c>
      <c r="E90" s="124">
        <f t="shared" si="3"/>
        <v>0</v>
      </c>
      <c r="F90" s="124">
        <f t="shared" si="4"/>
        <v>0</v>
      </c>
      <c r="G90" s="244">
        <f t="shared" si="5"/>
        <v>0</v>
      </c>
      <c r="H90" s="245"/>
      <c r="I90" s="120"/>
      <c r="J90" s="120"/>
      <c r="K90" s="138"/>
      <c r="L90" s="138"/>
      <c r="M90" s="138"/>
      <c r="N90" s="138"/>
      <c r="O90" s="138"/>
      <c r="P90" s="138"/>
      <c r="Q90" s="138"/>
      <c r="R90" s="138"/>
      <c r="S90" s="138"/>
    </row>
    <row r="91" spans="1:19" s="4" customFormat="1" ht="13.8" hidden="1" thickBot="1" x14ac:dyDescent="0.3">
      <c r="A91" s="52"/>
      <c r="B91" s="116">
        <v>52</v>
      </c>
      <c r="C91" s="119">
        <f t="shared" ca="1" si="1"/>
        <v>45654</v>
      </c>
      <c r="D91" s="123">
        <f t="shared" si="6"/>
        <v>0</v>
      </c>
      <c r="E91" s="124">
        <f t="shared" si="3"/>
        <v>0</v>
      </c>
      <c r="F91" s="124">
        <f t="shared" si="4"/>
        <v>0</v>
      </c>
      <c r="G91" s="244">
        <f t="shared" si="5"/>
        <v>0</v>
      </c>
      <c r="H91" s="245"/>
      <c r="I91" s="120"/>
      <c r="J91" s="120"/>
      <c r="K91" s="138"/>
      <c r="L91" s="138"/>
      <c r="M91" s="138"/>
      <c r="N91" s="138"/>
      <c r="O91" s="138"/>
      <c r="P91" s="138"/>
      <c r="Q91" s="138"/>
      <c r="R91" s="138"/>
      <c r="S91" s="138"/>
    </row>
    <row r="92" spans="1:19" s="4" customFormat="1" ht="13.8" hidden="1" thickBot="1" x14ac:dyDescent="0.3">
      <c r="A92" s="52"/>
      <c r="B92" s="116">
        <v>53</v>
      </c>
      <c r="C92" s="119">
        <f t="shared" ca="1" si="1"/>
        <v>45685</v>
      </c>
      <c r="D92" s="123">
        <f t="shared" si="6"/>
        <v>0</v>
      </c>
      <c r="E92" s="124">
        <f t="shared" si="3"/>
        <v>0</v>
      </c>
      <c r="F92" s="124">
        <f t="shared" si="4"/>
        <v>0</v>
      </c>
      <c r="G92" s="244">
        <f t="shared" si="5"/>
        <v>0</v>
      </c>
      <c r="H92" s="245"/>
      <c r="I92" s="120"/>
      <c r="J92" s="120"/>
      <c r="K92" s="138"/>
      <c r="L92" s="138"/>
      <c r="M92" s="138"/>
      <c r="N92" s="138"/>
      <c r="O92" s="138"/>
      <c r="P92" s="138"/>
      <c r="Q92" s="138"/>
      <c r="R92" s="138"/>
      <c r="S92" s="138"/>
    </row>
    <row r="93" spans="1:19" s="4" customFormat="1" ht="13.8" hidden="1" thickBot="1" x14ac:dyDescent="0.3">
      <c r="A93" s="52"/>
      <c r="B93" s="116">
        <v>54</v>
      </c>
      <c r="C93" s="119">
        <f t="shared" ca="1" si="1"/>
        <v>45716</v>
      </c>
      <c r="D93" s="123">
        <f t="shared" si="6"/>
        <v>0</v>
      </c>
      <c r="E93" s="124">
        <f t="shared" si="3"/>
        <v>0</v>
      </c>
      <c r="F93" s="124">
        <f t="shared" si="4"/>
        <v>0</v>
      </c>
      <c r="G93" s="244">
        <f t="shared" si="5"/>
        <v>0</v>
      </c>
      <c r="H93" s="245"/>
      <c r="I93" s="120"/>
      <c r="J93" s="120"/>
      <c r="K93" s="138"/>
      <c r="L93" s="138"/>
      <c r="M93" s="138"/>
      <c r="N93" s="138"/>
      <c r="O93" s="138"/>
      <c r="P93" s="138"/>
      <c r="Q93" s="138"/>
      <c r="R93" s="138"/>
      <c r="S93" s="138"/>
    </row>
    <row r="94" spans="1:19" s="4" customFormat="1" ht="13.8" hidden="1" thickBot="1" x14ac:dyDescent="0.3">
      <c r="A94" s="52"/>
      <c r="B94" s="116">
        <v>55</v>
      </c>
      <c r="C94" s="119">
        <f t="shared" ca="1" si="1"/>
        <v>45744</v>
      </c>
      <c r="D94" s="123">
        <f t="shared" si="6"/>
        <v>0</v>
      </c>
      <c r="E94" s="124">
        <f t="shared" si="3"/>
        <v>0</v>
      </c>
      <c r="F94" s="124">
        <f t="shared" si="4"/>
        <v>0</v>
      </c>
      <c r="G94" s="244">
        <f t="shared" si="5"/>
        <v>0</v>
      </c>
      <c r="H94" s="245"/>
      <c r="I94" s="120"/>
      <c r="J94" s="120"/>
      <c r="K94" s="138"/>
      <c r="L94" s="138"/>
      <c r="M94" s="138"/>
      <c r="N94" s="138"/>
      <c r="O94" s="138"/>
      <c r="P94" s="138"/>
      <c r="Q94" s="138"/>
      <c r="R94" s="138"/>
      <c r="S94" s="138"/>
    </row>
    <row r="95" spans="1:19" s="4" customFormat="1" ht="13.8" hidden="1" thickBot="1" x14ac:dyDescent="0.3">
      <c r="A95" s="52"/>
      <c r="B95" s="116">
        <v>56</v>
      </c>
      <c r="C95" s="119">
        <f t="shared" ca="1" si="1"/>
        <v>45775</v>
      </c>
      <c r="D95" s="123">
        <f t="shared" si="6"/>
        <v>0</v>
      </c>
      <c r="E95" s="124">
        <f t="shared" si="3"/>
        <v>0</v>
      </c>
      <c r="F95" s="124">
        <f t="shared" si="4"/>
        <v>0</v>
      </c>
      <c r="G95" s="244">
        <f t="shared" si="5"/>
        <v>0</v>
      </c>
      <c r="H95" s="245"/>
      <c r="I95" s="120"/>
      <c r="J95" s="120"/>
      <c r="K95" s="138"/>
      <c r="L95" s="138"/>
      <c r="M95" s="138"/>
      <c r="N95" s="138"/>
      <c r="O95" s="138"/>
      <c r="P95" s="138"/>
      <c r="Q95" s="138"/>
      <c r="R95" s="138"/>
      <c r="S95" s="138"/>
    </row>
    <row r="96" spans="1:19" s="4" customFormat="1" ht="13.8" hidden="1" thickBot="1" x14ac:dyDescent="0.3">
      <c r="A96" s="52"/>
      <c r="B96" s="116">
        <v>57</v>
      </c>
      <c r="C96" s="119">
        <f t="shared" ca="1" si="1"/>
        <v>45805</v>
      </c>
      <c r="D96" s="123">
        <f t="shared" si="6"/>
        <v>0</v>
      </c>
      <c r="E96" s="124">
        <f t="shared" si="3"/>
        <v>0</v>
      </c>
      <c r="F96" s="124">
        <f t="shared" si="4"/>
        <v>0</v>
      </c>
      <c r="G96" s="244">
        <f t="shared" si="5"/>
        <v>0</v>
      </c>
      <c r="H96" s="245"/>
      <c r="I96" s="120"/>
      <c r="J96" s="120"/>
      <c r="K96" s="138"/>
      <c r="L96" s="138"/>
      <c r="M96" s="138"/>
      <c r="N96" s="138"/>
      <c r="O96" s="138"/>
      <c r="P96" s="138"/>
      <c r="Q96" s="138"/>
      <c r="R96" s="138"/>
      <c r="S96" s="138"/>
    </row>
    <row r="97" spans="1:19" s="4" customFormat="1" ht="13.8" hidden="1" thickBot="1" x14ac:dyDescent="0.3">
      <c r="A97" s="52"/>
      <c r="B97" s="116">
        <v>58</v>
      </c>
      <c r="C97" s="119">
        <f t="shared" ca="1" si="1"/>
        <v>45836</v>
      </c>
      <c r="D97" s="123">
        <f t="shared" si="6"/>
        <v>0</v>
      </c>
      <c r="E97" s="124">
        <f t="shared" si="3"/>
        <v>0</v>
      </c>
      <c r="F97" s="124">
        <f t="shared" si="4"/>
        <v>0</v>
      </c>
      <c r="G97" s="244">
        <f t="shared" si="5"/>
        <v>0</v>
      </c>
      <c r="H97" s="245"/>
      <c r="I97" s="120"/>
      <c r="J97" s="120"/>
      <c r="K97" s="138"/>
      <c r="L97" s="138"/>
      <c r="M97" s="138"/>
      <c r="N97" s="138"/>
      <c r="O97" s="138"/>
      <c r="P97" s="138"/>
      <c r="Q97" s="138"/>
      <c r="R97" s="138"/>
      <c r="S97" s="138"/>
    </row>
    <row r="98" spans="1:19" s="4" customFormat="1" ht="13.8" hidden="1" thickBot="1" x14ac:dyDescent="0.3">
      <c r="A98" s="52"/>
      <c r="B98" s="116">
        <v>59</v>
      </c>
      <c r="C98" s="119">
        <f t="shared" ca="1" si="1"/>
        <v>45866</v>
      </c>
      <c r="D98" s="123">
        <f t="shared" si="6"/>
        <v>0</v>
      </c>
      <c r="E98" s="124">
        <f t="shared" si="3"/>
        <v>0</v>
      </c>
      <c r="F98" s="124">
        <f t="shared" si="4"/>
        <v>0</v>
      </c>
      <c r="G98" s="244">
        <f t="shared" si="5"/>
        <v>0</v>
      </c>
      <c r="H98" s="245"/>
      <c r="I98" s="120"/>
      <c r="J98" s="120"/>
    </row>
    <row r="99" spans="1:19" s="4" customFormat="1" ht="13.8" hidden="1" thickBot="1" x14ac:dyDescent="0.3">
      <c r="A99" s="52"/>
      <c r="B99" s="116">
        <v>60</v>
      </c>
      <c r="C99" s="119">
        <f t="shared" ca="1" si="1"/>
        <v>45897</v>
      </c>
      <c r="D99" s="123">
        <f t="shared" si="6"/>
        <v>0</v>
      </c>
      <c r="E99" s="124">
        <f t="shared" si="3"/>
        <v>0</v>
      </c>
      <c r="F99" s="124">
        <f t="shared" si="4"/>
        <v>0</v>
      </c>
      <c r="G99" s="244">
        <f t="shared" si="5"/>
        <v>0</v>
      </c>
      <c r="H99" s="245"/>
      <c r="I99" s="120"/>
      <c r="J99" s="120"/>
    </row>
    <row r="100" spans="1:19" s="4" customFormat="1" ht="16.2" thickBot="1" x14ac:dyDescent="0.3">
      <c r="A100" s="52"/>
      <c r="B100" s="240" t="s">
        <v>1</v>
      </c>
      <c r="C100" s="241"/>
      <c r="D100" s="108">
        <f>SUM(D40:D99)</f>
        <v>20500</v>
      </c>
      <c r="E100" s="108">
        <f>SUM(E40:E99)</f>
        <v>9206.5499999999993</v>
      </c>
      <c r="F100" s="115">
        <f>SUM(F40:F99)</f>
        <v>2</v>
      </c>
      <c r="G100" s="247">
        <f>SUM(G40:H99)</f>
        <v>29708.550000000003</v>
      </c>
      <c r="H100" s="248"/>
      <c r="I100" s="120"/>
      <c r="J100" s="120"/>
    </row>
    <row r="101" spans="1:19" s="4" customFormat="1" x14ac:dyDescent="0.25">
      <c r="A101" s="52"/>
      <c r="B101" s="2"/>
      <c r="C101" s="2"/>
      <c r="D101" s="2"/>
      <c r="E101" s="2"/>
      <c r="F101" s="2"/>
      <c r="G101" s="37"/>
      <c r="H101" s="36"/>
      <c r="I101" s="120"/>
      <c r="J101" s="120"/>
    </row>
    <row r="102" spans="1:19" s="4" customFormat="1" x14ac:dyDescent="0.25">
      <c r="A102" s="52"/>
      <c r="B102" s="2"/>
      <c r="C102" s="26"/>
      <c r="D102" s="27"/>
      <c r="E102" s="246" t="s">
        <v>6</v>
      </c>
      <c r="F102" s="246"/>
      <c r="G102" s="246"/>
      <c r="H102" s="36"/>
      <c r="I102" s="120"/>
      <c r="J102" s="120"/>
    </row>
    <row r="103" spans="1:19" s="4" customFormat="1" x14ac:dyDescent="0.25">
      <c r="A103" s="52"/>
      <c r="B103" s="2"/>
      <c r="C103" s="28"/>
      <c r="D103" s="2"/>
      <c r="E103" s="29" t="s">
        <v>7</v>
      </c>
      <c r="F103" s="30"/>
      <c r="G103" s="41"/>
      <c r="H103" s="36"/>
      <c r="I103" s="120"/>
      <c r="J103" s="120"/>
    </row>
    <row r="104" spans="1:19" s="4" customFormat="1" x14ac:dyDescent="0.25">
      <c r="A104" s="52"/>
      <c r="B104" s="53"/>
      <c r="C104" s="53"/>
      <c r="D104" s="53"/>
      <c r="E104" s="53"/>
      <c r="F104" s="53"/>
      <c r="G104" s="121"/>
      <c r="H104" s="54"/>
      <c r="I104" s="120"/>
      <c r="J104" s="120"/>
    </row>
    <row r="105" spans="1:19" s="4" customFormat="1" x14ac:dyDescent="0.25">
      <c r="A105" s="52"/>
      <c r="B105" s="53"/>
      <c r="C105" s="53"/>
      <c r="D105" s="53"/>
      <c r="E105" s="53"/>
      <c r="F105" s="53"/>
      <c r="G105" s="121"/>
      <c r="H105" s="54"/>
      <c r="I105" s="55"/>
      <c r="J105" s="3"/>
    </row>
    <row r="106" spans="1:19" s="4" customFormat="1" x14ac:dyDescent="0.25">
      <c r="A106" s="52"/>
      <c r="B106" s="53"/>
      <c r="C106" s="53"/>
      <c r="D106" s="53"/>
      <c r="E106" s="53"/>
      <c r="F106" s="53"/>
      <c r="G106" s="121"/>
      <c r="H106" s="54"/>
      <c r="I106" s="55"/>
      <c r="J106" s="3"/>
    </row>
    <row r="107" spans="1:19" s="4" customFormat="1" x14ac:dyDescent="0.25">
      <c r="A107" s="52"/>
      <c r="B107" s="53"/>
      <c r="C107" s="53"/>
      <c r="D107" s="53"/>
      <c r="E107" s="53"/>
      <c r="F107" s="53"/>
      <c r="G107" s="121"/>
      <c r="H107" s="54"/>
      <c r="I107" s="55"/>
      <c r="J107" s="3"/>
    </row>
  </sheetData>
  <sheetProtection password="B631" sheet="1" objects="1" scenarios="1" selectLockedCells="1"/>
  <dataConsolidate/>
  <mergeCells count="93">
    <mergeCell ref="H1:I1"/>
    <mergeCell ref="A8:I8"/>
    <mergeCell ref="A14:I14"/>
    <mergeCell ref="A12:I12"/>
    <mergeCell ref="B7:E7"/>
    <mergeCell ref="H2:I2"/>
    <mergeCell ref="F3:F4"/>
    <mergeCell ref="H3:I3"/>
    <mergeCell ref="B5:E5"/>
    <mergeCell ref="A6:H6"/>
    <mergeCell ref="B9:E9"/>
    <mergeCell ref="B11:E11"/>
    <mergeCell ref="B13:E13"/>
    <mergeCell ref="E102:G102"/>
    <mergeCell ref="G61:H61"/>
    <mergeCell ref="G62:H62"/>
    <mergeCell ref="G69:H69"/>
    <mergeCell ref="G91:H91"/>
    <mergeCell ref="G97:H97"/>
    <mergeCell ref="G98:H98"/>
    <mergeCell ref="G68:H68"/>
    <mergeCell ref="G65:H65"/>
    <mergeCell ref="G66:H66"/>
    <mergeCell ref="G67:H67"/>
    <mergeCell ref="G99:H99"/>
    <mergeCell ref="G86:H86"/>
    <mergeCell ref="G87:H87"/>
    <mergeCell ref="G100:H100"/>
    <mergeCell ref="G90:H90"/>
    <mergeCell ref="G58:H58"/>
    <mergeCell ref="G54:H54"/>
    <mergeCell ref="G55:H55"/>
    <mergeCell ref="G92:H92"/>
    <mergeCell ref="G93:H93"/>
    <mergeCell ref="G59:H59"/>
    <mergeCell ref="G63:H63"/>
    <mergeCell ref="G64:H64"/>
    <mergeCell ref="G74:H74"/>
    <mergeCell ref="G84:H84"/>
    <mergeCell ref="G60:H60"/>
    <mergeCell ref="G75:H75"/>
    <mergeCell ref="G70:H70"/>
    <mergeCell ref="G71:H71"/>
    <mergeCell ref="G72:H72"/>
    <mergeCell ref="G73:H73"/>
    <mergeCell ref="G56:H56"/>
    <mergeCell ref="G51:H51"/>
    <mergeCell ref="G52:H52"/>
    <mergeCell ref="G53:H53"/>
    <mergeCell ref="G57:H57"/>
    <mergeCell ref="B100:C100"/>
    <mergeCell ref="G76:H76"/>
    <mergeCell ref="G77:H77"/>
    <mergeCell ref="G78:H78"/>
    <mergeCell ref="G79:H79"/>
    <mergeCell ref="G85:H85"/>
    <mergeCell ref="G80:H80"/>
    <mergeCell ref="G81:H81"/>
    <mergeCell ref="G82:H82"/>
    <mergeCell ref="G83:H83"/>
    <mergeCell ref="G88:H88"/>
    <mergeCell ref="G89:H89"/>
    <mergeCell ref="G94:H94"/>
    <mergeCell ref="G95:H95"/>
    <mergeCell ref="G96:H96"/>
    <mergeCell ref="G42:H42"/>
    <mergeCell ref="G40:H40"/>
    <mergeCell ref="G41:H41"/>
    <mergeCell ref="B33:C33"/>
    <mergeCell ref="B34:C34"/>
    <mergeCell ref="B37:H37"/>
    <mergeCell ref="B38:C38"/>
    <mergeCell ref="G38:H38"/>
    <mergeCell ref="G43:H43"/>
    <mergeCell ref="G44:H44"/>
    <mergeCell ref="G50:H50"/>
    <mergeCell ref="G48:H48"/>
    <mergeCell ref="G49:H49"/>
    <mergeCell ref="G45:H45"/>
    <mergeCell ref="G46:H46"/>
    <mergeCell ref="G47:H47"/>
    <mergeCell ref="B15:E15"/>
    <mergeCell ref="B17:E17"/>
    <mergeCell ref="A16:H16"/>
    <mergeCell ref="A18:H18"/>
    <mergeCell ref="B32:C32"/>
    <mergeCell ref="B26:E26"/>
    <mergeCell ref="B28:E28"/>
    <mergeCell ref="B30:C30"/>
    <mergeCell ref="B31:C31"/>
    <mergeCell ref="B24:E24"/>
    <mergeCell ref="B19:E19"/>
    <mergeCell ref="B21:E21"/>
  </mergeCells>
  <dataValidations count="1">
    <dataValidation type="list" allowBlank="1" showInputMessage="1" showErrorMessage="1" sqref="H2:I2">
      <formula1>$J$7:$J$19</formula1>
    </dataValidation>
  </dataValidations>
  <pageMargins left="0.39370078740157483" right="0.35433070866141736" top="0.59055118110236227" bottom="0.59055118110236227" header="0.51181102362204722" footer="0.51181102362204722"/>
  <pageSetup paperSize="9" scale="64" firstPageNumber="2" orientation="portrait" verticalDpi="300" r:id="rId1"/>
  <headerFooter alignWithMargins="0"/>
  <rowBreaks count="1" manualBreakCount="1">
    <brk id="10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650"/>
  <sheetViews>
    <sheetView workbookViewId="0">
      <selection activeCell="D15" sqref="D15"/>
    </sheetView>
  </sheetViews>
  <sheetFormatPr defaultRowHeight="13.2" x14ac:dyDescent="0.25"/>
  <cols>
    <col min="3" max="3" width="17.5546875" customWidth="1"/>
    <col min="4" max="4" width="46.6640625" bestFit="1" customWidth="1"/>
    <col min="5" max="5" width="100.21875" bestFit="1" customWidth="1"/>
    <col min="10" max="10" width="27.21875" customWidth="1"/>
  </cols>
  <sheetData>
    <row r="2" spans="2:10" x14ac:dyDescent="0.25">
      <c r="D2" s="280" t="s">
        <v>2262</v>
      </c>
      <c r="E2" s="280"/>
      <c r="F2" s="280"/>
      <c r="G2" s="280"/>
      <c r="H2" s="280"/>
      <c r="I2" s="280"/>
      <c r="J2" s="280"/>
    </row>
    <row r="5" spans="2:10" x14ac:dyDescent="0.25">
      <c r="B5" s="272" t="s">
        <v>2270</v>
      </c>
      <c r="C5" s="273"/>
      <c r="D5" s="198" t="s">
        <v>2511</v>
      </c>
      <c r="E5" s="198" t="s">
        <v>56</v>
      </c>
    </row>
    <row r="6" spans="2:10" ht="14.4" customHeight="1" x14ac:dyDescent="0.25">
      <c r="B6" s="274" t="s">
        <v>2515</v>
      </c>
      <c r="C6" s="275"/>
      <c r="D6" s="197" t="s">
        <v>57</v>
      </c>
      <c r="E6" s="197" t="s">
        <v>58</v>
      </c>
    </row>
    <row r="7" spans="2:10" x14ac:dyDescent="0.25">
      <c r="B7" s="276"/>
      <c r="C7" s="277"/>
      <c r="D7" s="197" t="s">
        <v>59</v>
      </c>
      <c r="E7" s="197" t="s">
        <v>60</v>
      </c>
    </row>
    <row r="8" spans="2:10" x14ac:dyDescent="0.25">
      <c r="B8" s="276"/>
      <c r="C8" s="277"/>
      <c r="D8" s="197" t="s">
        <v>59</v>
      </c>
      <c r="E8" s="197" t="s">
        <v>61</v>
      </c>
    </row>
    <row r="9" spans="2:10" x14ac:dyDescent="0.25">
      <c r="B9" s="276"/>
      <c r="C9" s="277"/>
      <c r="D9" s="197" t="s">
        <v>59</v>
      </c>
      <c r="E9" s="197" t="s">
        <v>62</v>
      </c>
    </row>
    <row r="10" spans="2:10" x14ac:dyDescent="0.25">
      <c r="B10" s="276"/>
      <c r="C10" s="277"/>
      <c r="D10" s="197" t="s">
        <v>59</v>
      </c>
      <c r="E10" s="197" t="s">
        <v>63</v>
      </c>
    </row>
    <row r="11" spans="2:10" x14ac:dyDescent="0.25">
      <c r="B11" s="276"/>
      <c r="C11" s="277"/>
      <c r="D11" s="197" t="s">
        <v>64</v>
      </c>
      <c r="E11" s="197" t="s">
        <v>65</v>
      </c>
    </row>
    <row r="12" spans="2:10" x14ac:dyDescent="0.25">
      <c r="B12" s="276"/>
      <c r="C12" s="277"/>
      <c r="D12" s="197" t="s">
        <v>64</v>
      </c>
      <c r="E12" s="197" t="s">
        <v>66</v>
      </c>
    </row>
    <row r="13" spans="2:10" x14ac:dyDescent="0.25">
      <c r="B13" s="276"/>
      <c r="C13" s="277"/>
      <c r="D13" s="197" t="s">
        <v>64</v>
      </c>
      <c r="E13" s="197" t="s">
        <v>67</v>
      </c>
    </row>
    <row r="14" spans="2:10" x14ac:dyDescent="0.25">
      <c r="B14" s="276"/>
      <c r="C14" s="277"/>
      <c r="D14" s="197" t="s">
        <v>68</v>
      </c>
      <c r="E14" s="197" t="s">
        <v>69</v>
      </c>
    </row>
    <row r="15" spans="2:10" x14ac:dyDescent="0.25">
      <c r="B15" s="276"/>
      <c r="C15" s="277"/>
      <c r="D15" s="197" t="s">
        <v>70</v>
      </c>
      <c r="E15" s="197" t="s">
        <v>71</v>
      </c>
    </row>
    <row r="16" spans="2:10" x14ac:dyDescent="0.25">
      <c r="B16" s="276"/>
      <c r="C16" s="277"/>
      <c r="D16" s="197" t="s">
        <v>72</v>
      </c>
      <c r="E16" s="197" t="s">
        <v>73</v>
      </c>
    </row>
    <row r="17" spans="2:5" x14ac:dyDescent="0.25">
      <c r="B17" s="276"/>
      <c r="C17" s="277"/>
      <c r="D17" s="197" t="s">
        <v>74</v>
      </c>
      <c r="E17" s="197" t="s">
        <v>75</v>
      </c>
    </row>
    <row r="18" spans="2:5" x14ac:dyDescent="0.25">
      <c r="B18" s="276"/>
      <c r="C18" s="277"/>
      <c r="D18" s="197" t="s">
        <v>76</v>
      </c>
      <c r="E18" s="197" t="s">
        <v>77</v>
      </c>
    </row>
    <row r="19" spans="2:5" x14ac:dyDescent="0.25">
      <c r="B19" s="276"/>
      <c r="C19" s="277"/>
      <c r="D19" s="197" t="s">
        <v>78</v>
      </c>
      <c r="E19" s="197" t="s">
        <v>79</v>
      </c>
    </row>
    <row r="20" spans="2:5" x14ac:dyDescent="0.25">
      <c r="B20" s="276"/>
      <c r="C20" s="277"/>
      <c r="D20" s="197" t="s">
        <v>78</v>
      </c>
      <c r="E20" s="197" t="s">
        <v>80</v>
      </c>
    </row>
    <row r="21" spans="2:5" x14ac:dyDescent="0.25">
      <c r="B21" s="276"/>
      <c r="C21" s="277"/>
      <c r="D21" s="197" t="s">
        <v>78</v>
      </c>
      <c r="E21" s="197" t="s">
        <v>81</v>
      </c>
    </row>
    <row r="22" spans="2:5" x14ac:dyDescent="0.25">
      <c r="B22" s="276"/>
      <c r="C22" s="277"/>
      <c r="D22" s="197" t="s">
        <v>78</v>
      </c>
      <c r="E22" s="197" t="s">
        <v>82</v>
      </c>
    </row>
    <row r="23" spans="2:5" x14ac:dyDescent="0.25">
      <c r="B23" s="276"/>
      <c r="C23" s="277"/>
      <c r="D23" s="197" t="s">
        <v>78</v>
      </c>
      <c r="E23" s="197" t="s">
        <v>82</v>
      </c>
    </row>
    <row r="24" spans="2:5" x14ac:dyDescent="0.25">
      <c r="B24" s="276"/>
      <c r="C24" s="277"/>
      <c r="D24" s="197" t="s">
        <v>78</v>
      </c>
      <c r="E24" s="197" t="s">
        <v>83</v>
      </c>
    </row>
    <row r="25" spans="2:5" x14ac:dyDescent="0.25">
      <c r="B25" s="276"/>
      <c r="C25" s="277"/>
      <c r="D25" s="197" t="s">
        <v>78</v>
      </c>
      <c r="E25" s="197" t="s">
        <v>84</v>
      </c>
    </row>
    <row r="26" spans="2:5" x14ac:dyDescent="0.25">
      <c r="B26" s="276"/>
      <c r="C26" s="277"/>
      <c r="D26" s="197" t="s">
        <v>78</v>
      </c>
      <c r="E26" s="197" t="s">
        <v>84</v>
      </c>
    </row>
    <row r="27" spans="2:5" x14ac:dyDescent="0.25">
      <c r="B27" s="276"/>
      <c r="C27" s="277"/>
      <c r="D27" s="197" t="s">
        <v>78</v>
      </c>
      <c r="E27" s="197" t="s">
        <v>85</v>
      </c>
    </row>
    <row r="28" spans="2:5" x14ac:dyDescent="0.25">
      <c r="B28" s="276"/>
      <c r="C28" s="277"/>
      <c r="D28" s="197" t="s">
        <v>78</v>
      </c>
      <c r="E28" s="197" t="s">
        <v>86</v>
      </c>
    </row>
    <row r="29" spans="2:5" x14ac:dyDescent="0.25">
      <c r="B29" s="276"/>
      <c r="C29" s="277"/>
      <c r="D29" s="197" t="s">
        <v>78</v>
      </c>
      <c r="E29" s="197" t="s">
        <v>87</v>
      </c>
    </row>
    <row r="30" spans="2:5" x14ac:dyDescent="0.25">
      <c r="B30" s="276"/>
      <c r="C30" s="277"/>
      <c r="D30" s="197" t="s">
        <v>78</v>
      </c>
      <c r="E30" s="197" t="s">
        <v>88</v>
      </c>
    </row>
    <row r="31" spans="2:5" x14ac:dyDescent="0.25">
      <c r="B31" s="276"/>
      <c r="C31" s="277"/>
      <c r="D31" s="197" t="s">
        <v>78</v>
      </c>
      <c r="E31" s="197" t="s">
        <v>89</v>
      </c>
    </row>
    <row r="32" spans="2:5" x14ac:dyDescent="0.25">
      <c r="B32" s="276"/>
      <c r="C32" s="277"/>
      <c r="D32" s="197" t="s">
        <v>78</v>
      </c>
      <c r="E32" s="197" t="s">
        <v>89</v>
      </c>
    </row>
    <row r="33" spans="2:5" x14ac:dyDescent="0.25">
      <c r="B33" s="276"/>
      <c r="C33" s="277"/>
      <c r="D33" s="197" t="s">
        <v>78</v>
      </c>
      <c r="E33" s="197" t="s">
        <v>90</v>
      </c>
    </row>
    <row r="34" spans="2:5" x14ac:dyDescent="0.25">
      <c r="B34" s="276"/>
      <c r="C34" s="277"/>
      <c r="D34" s="197" t="s">
        <v>78</v>
      </c>
      <c r="E34" s="197" t="s">
        <v>91</v>
      </c>
    </row>
    <row r="35" spans="2:5" x14ac:dyDescent="0.25">
      <c r="B35" s="276"/>
      <c r="C35" s="277"/>
      <c r="D35" s="197" t="s">
        <v>78</v>
      </c>
      <c r="E35" s="197" t="s">
        <v>92</v>
      </c>
    </row>
    <row r="36" spans="2:5" x14ac:dyDescent="0.25">
      <c r="B36" s="276"/>
      <c r="C36" s="277"/>
      <c r="D36" s="197" t="s">
        <v>78</v>
      </c>
      <c r="E36" s="197" t="s">
        <v>93</v>
      </c>
    </row>
    <row r="37" spans="2:5" x14ac:dyDescent="0.25">
      <c r="B37" s="276"/>
      <c r="C37" s="277"/>
      <c r="D37" s="197" t="s">
        <v>78</v>
      </c>
      <c r="E37" s="197" t="s">
        <v>94</v>
      </c>
    </row>
    <row r="38" spans="2:5" x14ac:dyDescent="0.25">
      <c r="B38" s="276"/>
      <c r="C38" s="277"/>
      <c r="D38" s="197" t="s">
        <v>78</v>
      </c>
      <c r="E38" s="197" t="s">
        <v>95</v>
      </c>
    </row>
    <row r="39" spans="2:5" x14ac:dyDescent="0.25">
      <c r="B39" s="276"/>
      <c r="C39" s="277"/>
      <c r="D39" s="197" t="s">
        <v>78</v>
      </c>
      <c r="E39" s="197" t="s">
        <v>96</v>
      </c>
    </row>
    <row r="40" spans="2:5" x14ac:dyDescent="0.25">
      <c r="B40" s="276"/>
      <c r="C40" s="277"/>
      <c r="D40" s="197" t="s">
        <v>78</v>
      </c>
      <c r="E40" s="197" t="s">
        <v>97</v>
      </c>
    </row>
    <row r="41" spans="2:5" x14ac:dyDescent="0.25">
      <c r="B41" s="276"/>
      <c r="C41" s="277"/>
      <c r="D41" s="197" t="s">
        <v>78</v>
      </c>
      <c r="E41" s="197" t="s">
        <v>98</v>
      </c>
    </row>
    <row r="42" spans="2:5" x14ac:dyDescent="0.25">
      <c r="B42" s="276"/>
      <c r="C42" s="277"/>
      <c r="D42" s="197" t="s">
        <v>78</v>
      </c>
      <c r="E42" s="197" t="s">
        <v>99</v>
      </c>
    </row>
    <row r="43" spans="2:5" x14ac:dyDescent="0.25">
      <c r="B43" s="276"/>
      <c r="C43" s="277"/>
      <c r="D43" s="197" t="s">
        <v>78</v>
      </c>
      <c r="E43" s="197" t="s">
        <v>100</v>
      </c>
    </row>
    <row r="44" spans="2:5" x14ac:dyDescent="0.25">
      <c r="B44" s="276"/>
      <c r="C44" s="277"/>
      <c r="D44" s="197" t="s">
        <v>78</v>
      </c>
      <c r="E44" s="197" t="s">
        <v>101</v>
      </c>
    </row>
    <row r="45" spans="2:5" x14ac:dyDescent="0.25">
      <c r="B45" s="276"/>
      <c r="C45" s="277"/>
      <c r="D45" s="197" t="s">
        <v>78</v>
      </c>
      <c r="E45" s="197" t="s">
        <v>102</v>
      </c>
    </row>
    <row r="46" spans="2:5" x14ac:dyDescent="0.25">
      <c r="B46" s="276"/>
      <c r="C46" s="277"/>
      <c r="D46" s="197" t="s">
        <v>78</v>
      </c>
      <c r="E46" s="197" t="s">
        <v>103</v>
      </c>
    </row>
    <row r="47" spans="2:5" x14ac:dyDescent="0.25">
      <c r="B47" s="276"/>
      <c r="C47" s="277"/>
      <c r="D47" s="197" t="s">
        <v>78</v>
      </c>
      <c r="E47" s="197" t="s">
        <v>104</v>
      </c>
    </row>
    <row r="48" spans="2:5" x14ac:dyDescent="0.25">
      <c r="B48" s="276"/>
      <c r="C48" s="277"/>
      <c r="D48" s="197" t="s">
        <v>78</v>
      </c>
      <c r="E48" s="197" t="s">
        <v>105</v>
      </c>
    </row>
    <row r="49" spans="2:5" x14ac:dyDescent="0.25">
      <c r="B49" s="276"/>
      <c r="C49" s="277"/>
      <c r="D49" s="197" t="s">
        <v>78</v>
      </c>
      <c r="E49" s="197" t="s">
        <v>106</v>
      </c>
    </row>
    <row r="50" spans="2:5" x14ac:dyDescent="0.25">
      <c r="B50" s="276"/>
      <c r="C50" s="277"/>
      <c r="D50" s="197" t="s">
        <v>78</v>
      </c>
      <c r="E50" s="197" t="s">
        <v>107</v>
      </c>
    </row>
    <row r="51" spans="2:5" x14ac:dyDescent="0.25">
      <c r="B51" s="276"/>
      <c r="C51" s="277"/>
      <c r="D51" s="197" t="s">
        <v>78</v>
      </c>
      <c r="E51" s="197" t="s">
        <v>108</v>
      </c>
    </row>
    <row r="52" spans="2:5" x14ac:dyDescent="0.25">
      <c r="B52" s="276"/>
      <c r="C52" s="277"/>
      <c r="D52" s="197" t="s">
        <v>78</v>
      </c>
      <c r="E52" s="197" t="s">
        <v>109</v>
      </c>
    </row>
    <row r="53" spans="2:5" x14ac:dyDescent="0.25">
      <c r="B53" s="276"/>
      <c r="C53" s="277"/>
      <c r="D53" s="197" t="s">
        <v>78</v>
      </c>
      <c r="E53" s="197" t="s">
        <v>110</v>
      </c>
    </row>
    <row r="54" spans="2:5" x14ac:dyDescent="0.25">
      <c r="B54" s="276"/>
      <c r="C54" s="277"/>
      <c r="D54" s="197" t="s">
        <v>78</v>
      </c>
      <c r="E54" s="197" t="s">
        <v>111</v>
      </c>
    </row>
    <row r="55" spans="2:5" x14ac:dyDescent="0.25">
      <c r="B55" s="276"/>
      <c r="C55" s="277"/>
      <c r="D55" s="197" t="s">
        <v>78</v>
      </c>
      <c r="E55" s="197" t="s">
        <v>112</v>
      </c>
    </row>
    <row r="56" spans="2:5" x14ac:dyDescent="0.25">
      <c r="B56" s="276"/>
      <c r="C56" s="277"/>
      <c r="D56" s="197" t="s">
        <v>78</v>
      </c>
      <c r="E56" s="197" t="s">
        <v>113</v>
      </c>
    </row>
    <row r="57" spans="2:5" x14ac:dyDescent="0.25">
      <c r="B57" s="276"/>
      <c r="C57" s="277"/>
      <c r="D57" s="197" t="s">
        <v>78</v>
      </c>
      <c r="E57" s="197" t="s">
        <v>114</v>
      </c>
    </row>
    <row r="58" spans="2:5" x14ac:dyDescent="0.25">
      <c r="B58" s="276"/>
      <c r="C58" s="277"/>
      <c r="D58" s="197" t="s">
        <v>78</v>
      </c>
      <c r="E58" s="197" t="s">
        <v>115</v>
      </c>
    </row>
    <row r="59" spans="2:5" x14ac:dyDescent="0.25">
      <c r="B59" s="276"/>
      <c r="C59" s="277"/>
      <c r="D59" s="197" t="s">
        <v>78</v>
      </c>
      <c r="E59" s="197" t="s">
        <v>116</v>
      </c>
    </row>
    <row r="60" spans="2:5" x14ac:dyDescent="0.25">
      <c r="B60" s="276"/>
      <c r="C60" s="277"/>
      <c r="D60" s="197" t="s">
        <v>78</v>
      </c>
      <c r="E60" s="197" t="s">
        <v>117</v>
      </c>
    </row>
    <row r="61" spans="2:5" x14ac:dyDescent="0.25">
      <c r="B61" s="276"/>
      <c r="C61" s="277"/>
      <c r="D61" s="197" t="s">
        <v>78</v>
      </c>
      <c r="E61" s="197" t="s">
        <v>118</v>
      </c>
    </row>
    <row r="62" spans="2:5" x14ac:dyDescent="0.25">
      <c r="B62" s="276"/>
      <c r="C62" s="277"/>
      <c r="D62" s="197" t="s">
        <v>78</v>
      </c>
      <c r="E62" s="197" t="s">
        <v>119</v>
      </c>
    </row>
    <row r="63" spans="2:5" x14ac:dyDescent="0.25">
      <c r="B63" s="276"/>
      <c r="C63" s="277"/>
      <c r="D63" s="197" t="s">
        <v>78</v>
      </c>
      <c r="E63" s="197" t="s">
        <v>120</v>
      </c>
    </row>
    <row r="64" spans="2:5" x14ac:dyDescent="0.25">
      <c r="B64" s="276"/>
      <c r="C64" s="277"/>
      <c r="D64" s="197" t="s">
        <v>78</v>
      </c>
      <c r="E64" s="197" t="s">
        <v>121</v>
      </c>
    </row>
    <row r="65" spans="2:5" x14ac:dyDescent="0.25">
      <c r="B65" s="276"/>
      <c r="C65" s="277"/>
      <c r="D65" s="197" t="s">
        <v>78</v>
      </c>
      <c r="E65" s="197" t="s">
        <v>122</v>
      </c>
    </row>
    <row r="66" spans="2:5" x14ac:dyDescent="0.25">
      <c r="B66" s="276"/>
      <c r="C66" s="277"/>
      <c r="D66" s="197" t="s">
        <v>78</v>
      </c>
      <c r="E66" s="197" t="s">
        <v>123</v>
      </c>
    </row>
    <row r="67" spans="2:5" x14ac:dyDescent="0.25">
      <c r="B67" s="276"/>
      <c r="C67" s="277"/>
      <c r="D67" s="197" t="s">
        <v>78</v>
      </c>
      <c r="E67" s="197" t="s">
        <v>124</v>
      </c>
    </row>
    <row r="68" spans="2:5" x14ac:dyDescent="0.25">
      <c r="B68" s="276"/>
      <c r="C68" s="277"/>
      <c r="D68" s="197" t="s">
        <v>78</v>
      </c>
      <c r="E68" s="197" t="s">
        <v>124</v>
      </c>
    </row>
    <row r="69" spans="2:5" x14ac:dyDescent="0.25">
      <c r="B69" s="276"/>
      <c r="C69" s="277"/>
      <c r="D69" s="197" t="s">
        <v>78</v>
      </c>
      <c r="E69" s="197" t="s">
        <v>125</v>
      </c>
    </row>
    <row r="70" spans="2:5" x14ac:dyDescent="0.25">
      <c r="B70" s="276"/>
      <c r="C70" s="277"/>
      <c r="D70" s="197" t="s">
        <v>78</v>
      </c>
      <c r="E70" s="197" t="s">
        <v>126</v>
      </c>
    </row>
    <row r="71" spans="2:5" x14ac:dyDescent="0.25">
      <c r="B71" s="276"/>
      <c r="C71" s="277"/>
      <c r="D71" s="197" t="s">
        <v>78</v>
      </c>
      <c r="E71" s="197" t="s">
        <v>127</v>
      </c>
    </row>
    <row r="72" spans="2:5" x14ac:dyDescent="0.25">
      <c r="B72" s="276"/>
      <c r="C72" s="277"/>
      <c r="D72" s="197" t="s">
        <v>78</v>
      </c>
      <c r="E72" s="197" t="s">
        <v>128</v>
      </c>
    </row>
    <row r="73" spans="2:5" x14ac:dyDescent="0.25">
      <c r="B73" s="276"/>
      <c r="C73" s="277"/>
      <c r="D73" s="197" t="s">
        <v>78</v>
      </c>
      <c r="E73" s="197" t="s">
        <v>129</v>
      </c>
    </row>
    <row r="74" spans="2:5" x14ac:dyDescent="0.25">
      <c r="B74" s="276"/>
      <c r="C74" s="277"/>
      <c r="D74" s="197" t="s">
        <v>78</v>
      </c>
      <c r="E74" s="197" t="s">
        <v>130</v>
      </c>
    </row>
    <row r="75" spans="2:5" x14ac:dyDescent="0.25">
      <c r="B75" s="276"/>
      <c r="C75" s="277"/>
      <c r="D75" s="197" t="s">
        <v>78</v>
      </c>
      <c r="E75" s="197" t="s">
        <v>131</v>
      </c>
    </row>
    <row r="76" spans="2:5" x14ac:dyDescent="0.25">
      <c r="B76" s="276"/>
      <c r="C76" s="277"/>
      <c r="D76" s="197" t="s">
        <v>78</v>
      </c>
      <c r="E76" s="197" t="s">
        <v>132</v>
      </c>
    </row>
    <row r="77" spans="2:5" x14ac:dyDescent="0.25">
      <c r="B77" s="276"/>
      <c r="C77" s="277"/>
      <c r="D77" s="197" t="s">
        <v>78</v>
      </c>
      <c r="E77" s="197" t="s">
        <v>133</v>
      </c>
    </row>
    <row r="78" spans="2:5" x14ac:dyDescent="0.25">
      <c r="B78" s="276"/>
      <c r="C78" s="277"/>
      <c r="D78" s="197" t="s">
        <v>78</v>
      </c>
      <c r="E78" s="197" t="s">
        <v>134</v>
      </c>
    </row>
    <row r="79" spans="2:5" x14ac:dyDescent="0.25">
      <c r="B79" s="276"/>
      <c r="C79" s="277"/>
      <c r="D79" s="197" t="s">
        <v>78</v>
      </c>
      <c r="E79" s="197" t="s">
        <v>135</v>
      </c>
    </row>
    <row r="80" spans="2:5" x14ac:dyDescent="0.25">
      <c r="B80" s="276"/>
      <c r="C80" s="277"/>
      <c r="D80" s="197" t="s">
        <v>78</v>
      </c>
      <c r="E80" s="197" t="s">
        <v>136</v>
      </c>
    </row>
    <row r="81" spans="2:5" x14ac:dyDescent="0.25">
      <c r="B81" s="276"/>
      <c r="C81" s="277"/>
      <c r="D81" s="197" t="s">
        <v>78</v>
      </c>
      <c r="E81" s="197" t="s">
        <v>137</v>
      </c>
    </row>
    <row r="82" spans="2:5" x14ac:dyDescent="0.25">
      <c r="B82" s="276"/>
      <c r="C82" s="277"/>
      <c r="D82" s="197" t="s">
        <v>78</v>
      </c>
      <c r="E82" s="197" t="s">
        <v>138</v>
      </c>
    </row>
    <row r="83" spans="2:5" x14ac:dyDescent="0.25">
      <c r="B83" s="276"/>
      <c r="C83" s="277"/>
      <c r="D83" s="197" t="s">
        <v>78</v>
      </c>
      <c r="E83" s="197" t="s">
        <v>139</v>
      </c>
    </row>
    <row r="84" spans="2:5" x14ac:dyDescent="0.25">
      <c r="B84" s="276"/>
      <c r="C84" s="277"/>
      <c r="D84" s="197" t="s">
        <v>78</v>
      </c>
      <c r="E84" s="197" t="s">
        <v>140</v>
      </c>
    </row>
    <row r="85" spans="2:5" x14ac:dyDescent="0.25">
      <c r="B85" s="276"/>
      <c r="C85" s="277"/>
      <c r="D85" s="197" t="s">
        <v>78</v>
      </c>
      <c r="E85" s="197" t="s">
        <v>141</v>
      </c>
    </row>
    <row r="86" spans="2:5" x14ac:dyDescent="0.25">
      <c r="B86" s="276"/>
      <c r="C86" s="277"/>
      <c r="D86" s="197" t="s">
        <v>78</v>
      </c>
      <c r="E86" s="197" t="s">
        <v>142</v>
      </c>
    </row>
    <row r="87" spans="2:5" x14ac:dyDescent="0.25">
      <c r="B87" s="276"/>
      <c r="C87" s="277"/>
      <c r="D87" s="197" t="s">
        <v>78</v>
      </c>
      <c r="E87" s="197" t="s">
        <v>143</v>
      </c>
    </row>
    <row r="88" spans="2:5" x14ac:dyDescent="0.25">
      <c r="B88" s="276"/>
      <c r="C88" s="277"/>
      <c r="D88" s="197" t="s">
        <v>78</v>
      </c>
      <c r="E88" s="197" t="s">
        <v>144</v>
      </c>
    </row>
    <row r="89" spans="2:5" x14ac:dyDescent="0.25">
      <c r="B89" s="276"/>
      <c r="C89" s="277"/>
      <c r="D89" s="197" t="s">
        <v>78</v>
      </c>
      <c r="E89" s="197" t="s">
        <v>145</v>
      </c>
    </row>
    <row r="90" spans="2:5" x14ac:dyDescent="0.25">
      <c r="B90" s="276"/>
      <c r="C90" s="277"/>
      <c r="D90" s="197" t="s">
        <v>78</v>
      </c>
      <c r="E90" s="197" t="s">
        <v>146</v>
      </c>
    </row>
    <row r="91" spans="2:5" x14ac:dyDescent="0.25">
      <c r="B91" s="276"/>
      <c r="C91" s="277"/>
      <c r="D91" s="197" t="s">
        <v>78</v>
      </c>
      <c r="E91" s="197" t="s">
        <v>147</v>
      </c>
    </row>
    <row r="92" spans="2:5" x14ac:dyDescent="0.25">
      <c r="B92" s="276"/>
      <c r="C92" s="277"/>
      <c r="D92" s="197" t="s">
        <v>78</v>
      </c>
      <c r="E92" s="197" t="s">
        <v>148</v>
      </c>
    </row>
    <row r="93" spans="2:5" x14ac:dyDescent="0.25">
      <c r="B93" s="276"/>
      <c r="C93" s="277"/>
      <c r="D93" s="197" t="s">
        <v>78</v>
      </c>
      <c r="E93" s="197" t="s">
        <v>149</v>
      </c>
    </row>
    <row r="94" spans="2:5" x14ac:dyDescent="0.25">
      <c r="B94" s="276"/>
      <c r="C94" s="277"/>
      <c r="D94" s="197" t="s">
        <v>78</v>
      </c>
      <c r="E94" s="197" t="s">
        <v>150</v>
      </c>
    </row>
    <row r="95" spans="2:5" x14ac:dyDescent="0.25">
      <c r="B95" s="276"/>
      <c r="C95" s="277"/>
      <c r="D95" s="197" t="s">
        <v>78</v>
      </c>
      <c r="E95" s="197" t="s">
        <v>151</v>
      </c>
    </row>
    <row r="96" spans="2:5" x14ac:dyDescent="0.25">
      <c r="B96" s="276"/>
      <c r="C96" s="277"/>
      <c r="D96" s="197" t="s">
        <v>78</v>
      </c>
      <c r="E96" s="197" t="s">
        <v>125</v>
      </c>
    </row>
    <row r="97" spans="2:5" x14ac:dyDescent="0.25">
      <c r="B97" s="276"/>
      <c r="C97" s="277"/>
      <c r="D97" s="197" t="s">
        <v>78</v>
      </c>
      <c r="E97" s="197" t="s">
        <v>130</v>
      </c>
    </row>
    <row r="98" spans="2:5" x14ac:dyDescent="0.25">
      <c r="B98" s="276"/>
      <c r="C98" s="277"/>
      <c r="D98" s="197" t="s">
        <v>78</v>
      </c>
      <c r="E98" s="197" t="s">
        <v>152</v>
      </c>
    </row>
    <row r="99" spans="2:5" x14ac:dyDescent="0.25">
      <c r="B99" s="276"/>
      <c r="C99" s="277"/>
      <c r="D99" s="197" t="s">
        <v>78</v>
      </c>
      <c r="E99" s="197" t="s">
        <v>153</v>
      </c>
    </row>
    <row r="100" spans="2:5" x14ac:dyDescent="0.25">
      <c r="B100" s="276"/>
      <c r="C100" s="277"/>
      <c r="D100" s="197" t="s">
        <v>78</v>
      </c>
      <c r="E100" s="197" t="s">
        <v>154</v>
      </c>
    </row>
    <row r="101" spans="2:5" x14ac:dyDescent="0.25">
      <c r="B101" s="276"/>
      <c r="C101" s="277"/>
      <c r="D101" s="197" t="s">
        <v>78</v>
      </c>
      <c r="E101" s="197" t="s">
        <v>155</v>
      </c>
    </row>
    <row r="102" spans="2:5" x14ac:dyDescent="0.25">
      <c r="B102" s="276"/>
      <c r="C102" s="277"/>
      <c r="D102" s="197" t="s">
        <v>78</v>
      </c>
      <c r="E102" s="197" t="s">
        <v>156</v>
      </c>
    </row>
    <row r="103" spans="2:5" x14ac:dyDescent="0.25">
      <c r="B103" s="276"/>
      <c r="C103" s="277"/>
      <c r="D103" s="197" t="s">
        <v>78</v>
      </c>
      <c r="E103" s="197" t="s">
        <v>157</v>
      </c>
    </row>
    <row r="104" spans="2:5" x14ac:dyDescent="0.25">
      <c r="B104" s="276"/>
      <c r="C104" s="277"/>
      <c r="D104" s="197" t="s">
        <v>78</v>
      </c>
      <c r="E104" s="197" t="s">
        <v>158</v>
      </c>
    </row>
    <row r="105" spans="2:5" x14ac:dyDescent="0.25">
      <c r="B105" s="276"/>
      <c r="C105" s="277"/>
      <c r="D105" s="197" t="s">
        <v>78</v>
      </c>
      <c r="E105" s="197" t="s">
        <v>159</v>
      </c>
    </row>
    <row r="106" spans="2:5" x14ac:dyDescent="0.25">
      <c r="B106" s="276"/>
      <c r="C106" s="277"/>
      <c r="D106" s="197" t="s">
        <v>78</v>
      </c>
      <c r="E106" s="197" t="s">
        <v>160</v>
      </c>
    </row>
    <row r="107" spans="2:5" x14ac:dyDescent="0.25">
      <c r="B107" s="276"/>
      <c r="C107" s="277"/>
      <c r="D107" s="197" t="s">
        <v>78</v>
      </c>
      <c r="E107" s="197" t="s">
        <v>161</v>
      </c>
    </row>
    <row r="108" spans="2:5" x14ac:dyDescent="0.25">
      <c r="B108" s="276"/>
      <c r="C108" s="277"/>
      <c r="D108" s="197" t="s">
        <v>78</v>
      </c>
      <c r="E108" s="197" t="s">
        <v>162</v>
      </c>
    </row>
    <row r="109" spans="2:5" x14ac:dyDescent="0.25">
      <c r="B109" s="276"/>
      <c r="C109" s="277"/>
      <c r="D109" s="197" t="s">
        <v>78</v>
      </c>
      <c r="E109" s="197" t="s">
        <v>163</v>
      </c>
    </row>
    <row r="110" spans="2:5" x14ac:dyDescent="0.25">
      <c r="B110" s="276"/>
      <c r="C110" s="277"/>
      <c r="D110" s="197" t="s">
        <v>164</v>
      </c>
      <c r="E110" s="197" t="s">
        <v>165</v>
      </c>
    </row>
    <row r="111" spans="2:5" x14ac:dyDescent="0.25">
      <c r="B111" s="276"/>
      <c r="C111" s="277"/>
      <c r="D111" s="197" t="s">
        <v>166</v>
      </c>
      <c r="E111" s="197" t="s">
        <v>167</v>
      </c>
    </row>
    <row r="112" spans="2:5" x14ac:dyDescent="0.25">
      <c r="B112" s="276"/>
      <c r="C112" s="277"/>
      <c r="D112" s="197" t="s">
        <v>168</v>
      </c>
      <c r="E112" s="197" t="s">
        <v>169</v>
      </c>
    </row>
    <row r="113" spans="2:5" x14ac:dyDescent="0.25">
      <c r="B113" s="276"/>
      <c r="C113" s="277"/>
      <c r="D113" s="197" t="s">
        <v>170</v>
      </c>
      <c r="E113" s="197" t="s">
        <v>171</v>
      </c>
    </row>
    <row r="114" spans="2:5" x14ac:dyDescent="0.25">
      <c r="B114" s="276"/>
      <c r="C114" s="277"/>
      <c r="D114" s="197" t="s">
        <v>172</v>
      </c>
      <c r="E114" s="197" t="s">
        <v>173</v>
      </c>
    </row>
    <row r="115" spans="2:5" x14ac:dyDescent="0.25">
      <c r="B115" s="276"/>
      <c r="C115" s="277"/>
      <c r="D115" s="197" t="s">
        <v>174</v>
      </c>
      <c r="E115" s="197" t="s">
        <v>175</v>
      </c>
    </row>
    <row r="116" spans="2:5" x14ac:dyDescent="0.25">
      <c r="B116" s="276"/>
      <c r="C116" s="277"/>
      <c r="D116" s="197" t="s">
        <v>176</v>
      </c>
      <c r="E116" s="197" t="s">
        <v>177</v>
      </c>
    </row>
    <row r="117" spans="2:5" x14ac:dyDescent="0.25">
      <c r="B117" s="276"/>
      <c r="C117" s="277"/>
      <c r="D117" s="197" t="s">
        <v>178</v>
      </c>
      <c r="E117" s="197" t="s">
        <v>179</v>
      </c>
    </row>
    <row r="118" spans="2:5" x14ac:dyDescent="0.25">
      <c r="B118" s="276"/>
      <c r="C118" s="277"/>
      <c r="D118" s="197" t="s">
        <v>180</v>
      </c>
      <c r="E118" s="197" t="s">
        <v>181</v>
      </c>
    </row>
    <row r="119" spans="2:5" x14ac:dyDescent="0.25">
      <c r="B119" s="276"/>
      <c r="C119" s="277"/>
      <c r="D119" s="197" t="s">
        <v>182</v>
      </c>
      <c r="E119" s="197" t="s">
        <v>183</v>
      </c>
    </row>
    <row r="120" spans="2:5" x14ac:dyDescent="0.25">
      <c r="B120" s="276"/>
      <c r="C120" s="277"/>
      <c r="D120" s="197" t="s">
        <v>184</v>
      </c>
      <c r="E120" s="197" t="s">
        <v>185</v>
      </c>
    </row>
    <row r="121" spans="2:5" x14ac:dyDescent="0.25">
      <c r="B121" s="276"/>
      <c r="C121" s="277"/>
      <c r="D121" s="197" t="s">
        <v>186</v>
      </c>
      <c r="E121" s="197" t="s">
        <v>187</v>
      </c>
    </row>
    <row r="122" spans="2:5" x14ac:dyDescent="0.25">
      <c r="B122" s="276"/>
      <c r="C122" s="277"/>
      <c r="D122" s="197" t="s">
        <v>188</v>
      </c>
      <c r="E122" s="197" t="s">
        <v>189</v>
      </c>
    </row>
    <row r="123" spans="2:5" x14ac:dyDescent="0.25">
      <c r="B123" s="276"/>
      <c r="C123" s="277"/>
      <c r="D123" s="197" t="s">
        <v>190</v>
      </c>
      <c r="E123" s="197" t="s">
        <v>191</v>
      </c>
    </row>
    <row r="124" spans="2:5" x14ac:dyDescent="0.25">
      <c r="B124" s="276"/>
      <c r="C124" s="277"/>
      <c r="D124" s="197" t="s">
        <v>192</v>
      </c>
      <c r="E124" s="197" t="s">
        <v>193</v>
      </c>
    </row>
    <row r="125" spans="2:5" x14ac:dyDescent="0.25">
      <c r="B125" s="276"/>
      <c r="C125" s="277"/>
      <c r="D125" s="197" t="s">
        <v>194</v>
      </c>
      <c r="E125" s="197" t="s">
        <v>195</v>
      </c>
    </row>
    <row r="126" spans="2:5" x14ac:dyDescent="0.25">
      <c r="B126" s="276"/>
      <c r="C126" s="277"/>
      <c r="D126" s="197" t="s">
        <v>196</v>
      </c>
      <c r="E126" s="197" t="s">
        <v>197</v>
      </c>
    </row>
    <row r="127" spans="2:5" x14ac:dyDescent="0.25">
      <c r="B127" s="276"/>
      <c r="C127" s="277"/>
      <c r="D127" s="197" t="s">
        <v>198</v>
      </c>
      <c r="E127" s="197" t="s">
        <v>199</v>
      </c>
    </row>
    <row r="128" spans="2:5" x14ac:dyDescent="0.25">
      <c r="B128" s="276"/>
      <c r="C128" s="277"/>
      <c r="D128" s="197" t="s">
        <v>200</v>
      </c>
      <c r="E128" s="197" t="s">
        <v>201</v>
      </c>
    </row>
    <row r="129" spans="2:5" x14ac:dyDescent="0.25">
      <c r="B129" s="276"/>
      <c r="C129" s="277"/>
      <c r="D129" s="197" t="s">
        <v>202</v>
      </c>
      <c r="E129" s="197" t="s">
        <v>75</v>
      </c>
    </row>
    <row r="130" spans="2:5" x14ac:dyDescent="0.25">
      <c r="B130" s="276"/>
      <c r="C130" s="277"/>
      <c r="D130" s="197" t="s">
        <v>203</v>
      </c>
      <c r="E130" s="197" t="s">
        <v>204</v>
      </c>
    </row>
    <row r="131" spans="2:5" x14ac:dyDescent="0.25">
      <c r="B131" s="276"/>
      <c r="C131" s="277"/>
      <c r="D131" s="197" t="s">
        <v>205</v>
      </c>
      <c r="E131" s="197" t="s">
        <v>206</v>
      </c>
    </row>
    <row r="132" spans="2:5" x14ac:dyDescent="0.25">
      <c r="B132" s="276"/>
      <c r="C132" s="277"/>
      <c r="D132" s="197" t="s">
        <v>207</v>
      </c>
      <c r="E132" s="197" t="s">
        <v>208</v>
      </c>
    </row>
    <row r="133" spans="2:5" x14ac:dyDescent="0.25">
      <c r="B133" s="276"/>
      <c r="C133" s="277"/>
      <c r="D133" s="197" t="s">
        <v>207</v>
      </c>
      <c r="E133" s="197" t="s">
        <v>209</v>
      </c>
    </row>
    <row r="134" spans="2:5" x14ac:dyDescent="0.25">
      <c r="B134" s="276"/>
      <c r="C134" s="277"/>
      <c r="D134" s="197" t="s">
        <v>207</v>
      </c>
      <c r="E134" s="197" t="s">
        <v>210</v>
      </c>
    </row>
    <row r="135" spans="2:5" x14ac:dyDescent="0.25">
      <c r="B135" s="276"/>
      <c r="C135" s="277"/>
      <c r="D135" s="197" t="s">
        <v>207</v>
      </c>
      <c r="E135" s="197" t="s">
        <v>211</v>
      </c>
    </row>
    <row r="136" spans="2:5" x14ac:dyDescent="0.25">
      <c r="B136" s="276"/>
      <c r="C136" s="277"/>
      <c r="D136" s="197" t="s">
        <v>212</v>
      </c>
      <c r="E136" s="197" t="s">
        <v>213</v>
      </c>
    </row>
    <row r="137" spans="2:5" x14ac:dyDescent="0.25">
      <c r="B137" s="276"/>
      <c r="C137" s="277"/>
      <c r="D137" s="197" t="s">
        <v>214</v>
      </c>
      <c r="E137" s="197" t="s">
        <v>215</v>
      </c>
    </row>
    <row r="138" spans="2:5" x14ac:dyDescent="0.25">
      <c r="B138" s="276"/>
      <c r="C138" s="277"/>
      <c r="D138" s="197" t="s">
        <v>216</v>
      </c>
      <c r="E138" s="197" t="s">
        <v>217</v>
      </c>
    </row>
    <row r="139" spans="2:5" x14ac:dyDescent="0.25">
      <c r="B139" s="276"/>
      <c r="C139" s="277"/>
      <c r="D139" s="197" t="s">
        <v>216</v>
      </c>
      <c r="E139" s="197" t="s">
        <v>218</v>
      </c>
    </row>
    <row r="140" spans="2:5" x14ac:dyDescent="0.25">
      <c r="B140" s="276"/>
      <c r="C140" s="277"/>
      <c r="D140" s="197" t="s">
        <v>219</v>
      </c>
      <c r="E140" s="197" t="s">
        <v>220</v>
      </c>
    </row>
    <row r="141" spans="2:5" x14ac:dyDescent="0.25">
      <c r="B141" s="276"/>
      <c r="C141" s="277"/>
      <c r="D141" s="197" t="s">
        <v>221</v>
      </c>
      <c r="E141" s="197" t="s">
        <v>222</v>
      </c>
    </row>
    <row r="142" spans="2:5" x14ac:dyDescent="0.25">
      <c r="B142" s="276"/>
      <c r="C142" s="277"/>
      <c r="D142" s="197" t="s">
        <v>223</v>
      </c>
      <c r="E142" s="197" t="s">
        <v>224</v>
      </c>
    </row>
    <row r="143" spans="2:5" x14ac:dyDescent="0.25">
      <c r="B143" s="276"/>
      <c r="C143" s="277"/>
      <c r="D143" s="197" t="s">
        <v>225</v>
      </c>
      <c r="E143" s="197" t="s">
        <v>226</v>
      </c>
    </row>
    <row r="144" spans="2:5" x14ac:dyDescent="0.25">
      <c r="B144" s="276"/>
      <c r="C144" s="277"/>
      <c r="D144" s="197" t="s">
        <v>227</v>
      </c>
      <c r="E144" s="197" t="s">
        <v>228</v>
      </c>
    </row>
    <row r="145" spans="2:5" x14ac:dyDescent="0.25">
      <c r="B145" s="276"/>
      <c r="C145" s="277"/>
      <c r="D145" s="197" t="s">
        <v>229</v>
      </c>
      <c r="E145" s="197" t="s">
        <v>230</v>
      </c>
    </row>
    <row r="146" spans="2:5" x14ac:dyDescent="0.25">
      <c r="B146" s="276"/>
      <c r="C146" s="277"/>
      <c r="D146" s="197" t="s">
        <v>231</v>
      </c>
      <c r="E146" s="197" t="s">
        <v>232</v>
      </c>
    </row>
    <row r="147" spans="2:5" x14ac:dyDescent="0.25">
      <c r="B147" s="276"/>
      <c r="C147" s="277"/>
      <c r="D147" s="197" t="s">
        <v>233</v>
      </c>
      <c r="E147" s="197" t="s">
        <v>234</v>
      </c>
    </row>
    <row r="148" spans="2:5" x14ac:dyDescent="0.25">
      <c r="B148" s="276"/>
      <c r="C148" s="277"/>
      <c r="D148" s="197" t="s">
        <v>235</v>
      </c>
      <c r="E148" s="197" t="s">
        <v>236</v>
      </c>
    </row>
    <row r="149" spans="2:5" x14ac:dyDescent="0.25">
      <c r="B149" s="276"/>
      <c r="C149" s="277"/>
      <c r="D149" s="197" t="s">
        <v>237</v>
      </c>
      <c r="E149" s="197" t="s">
        <v>238</v>
      </c>
    </row>
    <row r="150" spans="2:5" x14ac:dyDescent="0.25">
      <c r="B150" s="276"/>
      <c r="C150" s="277"/>
      <c r="D150" s="197" t="s">
        <v>239</v>
      </c>
      <c r="E150" s="197" t="s">
        <v>240</v>
      </c>
    </row>
    <row r="151" spans="2:5" x14ac:dyDescent="0.25">
      <c r="B151" s="276"/>
      <c r="C151" s="277"/>
      <c r="D151" s="197" t="s">
        <v>241</v>
      </c>
      <c r="E151" s="197" t="s">
        <v>242</v>
      </c>
    </row>
    <row r="152" spans="2:5" x14ac:dyDescent="0.25">
      <c r="B152" s="276"/>
      <c r="C152" s="277"/>
      <c r="D152" s="197" t="s">
        <v>243</v>
      </c>
      <c r="E152" s="197" t="s">
        <v>244</v>
      </c>
    </row>
    <row r="153" spans="2:5" x14ac:dyDescent="0.25">
      <c r="B153" s="276"/>
      <c r="C153" s="277"/>
      <c r="D153" s="197" t="s">
        <v>245</v>
      </c>
      <c r="E153" s="197" t="s">
        <v>246</v>
      </c>
    </row>
    <row r="154" spans="2:5" x14ac:dyDescent="0.25">
      <c r="B154" s="276"/>
      <c r="C154" s="277"/>
      <c r="D154" s="197" t="s">
        <v>247</v>
      </c>
      <c r="E154" s="197" t="s">
        <v>248</v>
      </c>
    </row>
    <row r="155" spans="2:5" x14ac:dyDescent="0.25">
      <c r="B155" s="276"/>
      <c r="C155" s="277"/>
      <c r="D155" s="197" t="s">
        <v>249</v>
      </c>
      <c r="E155" s="197" t="s">
        <v>250</v>
      </c>
    </row>
    <row r="156" spans="2:5" x14ac:dyDescent="0.25">
      <c r="B156" s="276"/>
      <c r="C156" s="277"/>
      <c r="D156" s="197" t="s">
        <v>251</v>
      </c>
      <c r="E156" s="197" t="s">
        <v>252</v>
      </c>
    </row>
    <row r="157" spans="2:5" x14ac:dyDescent="0.25">
      <c r="B157" s="276"/>
      <c r="C157" s="277"/>
      <c r="D157" s="197" t="s">
        <v>253</v>
      </c>
      <c r="E157" s="197" t="s">
        <v>254</v>
      </c>
    </row>
    <row r="158" spans="2:5" x14ac:dyDescent="0.25">
      <c r="B158" s="276"/>
      <c r="C158" s="277"/>
      <c r="D158" s="197" t="s">
        <v>255</v>
      </c>
      <c r="E158" s="197" t="s">
        <v>254</v>
      </c>
    </row>
    <row r="159" spans="2:5" x14ac:dyDescent="0.25">
      <c r="B159" s="276"/>
      <c r="C159" s="277"/>
      <c r="D159" s="197" t="s">
        <v>256</v>
      </c>
      <c r="E159" s="197" t="s">
        <v>257</v>
      </c>
    </row>
    <row r="160" spans="2:5" x14ac:dyDescent="0.25">
      <c r="B160" s="276"/>
      <c r="C160" s="277"/>
      <c r="D160" s="197" t="s">
        <v>258</v>
      </c>
      <c r="E160" s="197" t="s">
        <v>259</v>
      </c>
    </row>
    <row r="161" spans="2:5" x14ac:dyDescent="0.25">
      <c r="B161" s="276"/>
      <c r="C161" s="277"/>
      <c r="D161" s="197" t="s">
        <v>260</v>
      </c>
      <c r="E161" s="197" t="s">
        <v>261</v>
      </c>
    </row>
    <row r="162" spans="2:5" x14ac:dyDescent="0.25">
      <c r="B162" s="276"/>
      <c r="C162" s="277"/>
      <c r="D162" s="197" t="s">
        <v>262</v>
      </c>
      <c r="E162" s="197" t="s">
        <v>263</v>
      </c>
    </row>
    <row r="163" spans="2:5" x14ac:dyDescent="0.25">
      <c r="B163" s="276"/>
      <c r="C163" s="277"/>
      <c r="D163" s="197" t="s">
        <v>264</v>
      </c>
      <c r="E163" s="197" t="s">
        <v>265</v>
      </c>
    </row>
    <row r="164" spans="2:5" x14ac:dyDescent="0.25">
      <c r="B164" s="276"/>
      <c r="C164" s="277"/>
      <c r="D164" s="197" t="s">
        <v>266</v>
      </c>
      <c r="E164" s="197" t="s">
        <v>267</v>
      </c>
    </row>
    <row r="165" spans="2:5" x14ac:dyDescent="0.25">
      <c r="B165" s="276"/>
      <c r="C165" s="277"/>
      <c r="D165" s="197" t="s">
        <v>268</v>
      </c>
      <c r="E165" s="197" t="s">
        <v>254</v>
      </c>
    </row>
    <row r="166" spans="2:5" x14ac:dyDescent="0.25">
      <c r="B166" s="276"/>
      <c r="C166" s="277"/>
      <c r="D166" s="197" t="s">
        <v>269</v>
      </c>
      <c r="E166" s="197" t="s">
        <v>270</v>
      </c>
    </row>
    <row r="167" spans="2:5" x14ac:dyDescent="0.25">
      <c r="B167" s="276"/>
      <c r="C167" s="277"/>
      <c r="D167" s="197" t="s">
        <v>271</v>
      </c>
      <c r="E167" s="197" t="s">
        <v>272</v>
      </c>
    </row>
    <row r="168" spans="2:5" x14ac:dyDescent="0.25">
      <c r="B168" s="276"/>
      <c r="C168" s="277"/>
      <c r="D168" s="197" t="s">
        <v>273</v>
      </c>
      <c r="E168" s="197" t="s">
        <v>274</v>
      </c>
    </row>
    <row r="169" spans="2:5" x14ac:dyDescent="0.25">
      <c r="B169" s="276"/>
      <c r="C169" s="277"/>
      <c r="D169" s="197" t="s">
        <v>275</v>
      </c>
      <c r="E169" s="197" t="s">
        <v>276</v>
      </c>
    </row>
    <row r="170" spans="2:5" x14ac:dyDescent="0.25">
      <c r="B170" s="276"/>
      <c r="C170" s="277"/>
      <c r="D170" s="197" t="s">
        <v>277</v>
      </c>
      <c r="E170" s="197" t="s">
        <v>278</v>
      </c>
    </row>
    <row r="171" spans="2:5" x14ac:dyDescent="0.25">
      <c r="B171" s="276"/>
      <c r="C171" s="277"/>
      <c r="D171" s="197" t="s">
        <v>277</v>
      </c>
      <c r="E171" s="197" t="s">
        <v>279</v>
      </c>
    </row>
    <row r="172" spans="2:5" x14ac:dyDescent="0.25">
      <c r="B172" s="276"/>
      <c r="C172" s="277"/>
      <c r="D172" s="197" t="s">
        <v>280</v>
      </c>
      <c r="E172" s="197" t="s">
        <v>281</v>
      </c>
    </row>
    <row r="173" spans="2:5" x14ac:dyDescent="0.25">
      <c r="B173" s="276"/>
      <c r="C173" s="277"/>
      <c r="D173" s="197" t="s">
        <v>282</v>
      </c>
      <c r="E173" s="197" t="s">
        <v>281</v>
      </c>
    </row>
    <row r="174" spans="2:5" x14ac:dyDescent="0.25">
      <c r="B174" s="276"/>
      <c r="C174" s="277"/>
      <c r="D174" s="197" t="s">
        <v>283</v>
      </c>
      <c r="E174" s="197" t="s">
        <v>284</v>
      </c>
    </row>
    <row r="175" spans="2:5" x14ac:dyDescent="0.25">
      <c r="B175" s="276"/>
      <c r="C175" s="277"/>
      <c r="D175" s="197" t="s">
        <v>285</v>
      </c>
      <c r="E175" s="197" t="s">
        <v>286</v>
      </c>
    </row>
    <row r="176" spans="2:5" x14ac:dyDescent="0.25">
      <c r="B176" s="276"/>
      <c r="C176" s="277"/>
      <c r="D176" s="197" t="s">
        <v>287</v>
      </c>
      <c r="E176" s="197" t="s">
        <v>288</v>
      </c>
    </row>
    <row r="177" spans="2:5" x14ac:dyDescent="0.25">
      <c r="B177" s="276"/>
      <c r="C177" s="277"/>
      <c r="D177" s="197" t="s">
        <v>289</v>
      </c>
      <c r="E177" s="197" t="s">
        <v>290</v>
      </c>
    </row>
    <row r="178" spans="2:5" x14ac:dyDescent="0.25">
      <c r="B178" s="276"/>
      <c r="C178" s="277"/>
      <c r="D178" s="197" t="s">
        <v>291</v>
      </c>
      <c r="E178" s="197" t="s">
        <v>292</v>
      </c>
    </row>
    <row r="179" spans="2:5" x14ac:dyDescent="0.25">
      <c r="B179" s="276"/>
      <c r="C179" s="277"/>
      <c r="D179" s="197" t="s">
        <v>293</v>
      </c>
      <c r="E179" s="197" t="s">
        <v>294</v>
      </c>
    </row>
    <row r="180" spans="2:5" x14ac:dyDescent="0.25">
      <c r="B180" s="276"/>
      <c r="C180" s="277"/>
      <c r="D180" s="197" t="s">
        <v>295</v>
      </c>
      <c r="E180" s="197" t="s">
        <v>296</v>
      </c>
    </row>
    <row r="181" spans="2:5" x14ac:dyDescent="0.25">
      <c r="B181" s="276"/>
      <c r="C181" s="277"/>
      <c r="D181" s="197" t="s">
        <v>297</v>
      </c>
      <c r="E181" s="197" t="s">
        <v>298</v>
      </c>
    </row>
    <row r="182" spans="2:5" x14ac:dyDescent="0.25">
      <c r="B182" s="276"/>
      <c r="C182" s="277"/>
      <c r="D182" s="197" t="s">
        <v>299</v>
      </c>
      <c r="E182" s="197" t="s">
        <v>300</v>
      </c>
    </row>
    <row r="183" spans="2:5" x14ac:dyDescent="0.25">
      <c r="B183" s="276"/>
      <c r="C183" s="277"/>
      <c r="D183" s="197" t="s">
        <v>301</v>
      </c>
      <c r="E183" s="197" t="s">
        <v>302</v>
      </c>
    </row>
    <row r="184" spans="2:5" x14ac:dyDescent="0.25">
      <c r="B184" s="276"/>
      <c r="C184" s="277"/>
      <c r="D184" s="197" t="s">
        <v>303</v>
      </c>
      <c r="E184" s="197" t="s">
        <v>304</v>
      </c>
    </row>
    <row r="185" spans="2:5" x14ac:dyDescent="0.25">
      <c r="B185" s="276"/>
      <c r="C185" s="277"/>
      <c r="D185" s="197" t="s">
        <v>305</v>
      </c>
      <c r="E185" s="197" t="s">
        <v>306</v>
      </c>
    </row>
    <row r="186" spans="2:5" x14ac:dyDescent="0.25">
      <c r="B186" s="276"/>
      <c r="C186" s="277"/>
      <c r="D186" s="197" t="s">
        <v>307</v>
      </c>
      <c r="E186" s="197" t="s">
        <v>308</v>
      </c>
    </row>
    <row r="187" spans="2:5" x14ac:dyDescent="0.25">
      <c r="B187" s="276"/>
      <c r="C187" s="277"/>
      <c r="D187" s="197" t="s">
        <v>309</v>
      </c>
      <c r="E187" s="197" t="s">
        <v>310</v>
      </c>
    </row>
    <row r="188" spans="2:5" x14ac:dyDescent="0.25">
      <c r="B188" s="276"/>
      <c r="C188" s="277"/>
      <c r="D188" s="197" t="s">
        <v>289</v>
      </c>
      <c r="E188" s="197" t="s">
        <v>311</v>
      </c>
    </row>
    <row r="189" spans="2:5" x14ac:dyDescent="0.25">
      <c r="B189" s="276"/>
      <c r="C189" s="277"/>
      <c r="D189" s="197" t="s">
        <v>312</v>
      </c>
      <c r="E189" s="197" t="s">
        <v>313</v>
      </c>
    </row>
    <row r="190" spans="2:5" x14ac:dyDescent="0.25">
      <c r="B190" s="276"/>
      <c r="C190" s="277"/>
      <c r="D190" s="197" t="s">
        <v>314</v>
      </c>
      <c r="E190" s="197" t="s">
        <v>315</v>
      </c>
    </row>
    <row r="191" spans="2:5" x14ac:dyDescent="0.25">
      <c r="B191" s="276"/>
      <c r="C191" s="277"/>
      <c r="D191" s="197" t="s">
        <v>316</v>
      </c>
      <c r="E191" s="197" t="s">
        <v>317</v>
      </c>
    </row>
    <row r="192" spans="2:5" x14ac:dyDescent="0.25">
      <c r="B192" s="276"/>
      <c r="C192" s="277"/>
      <c r="D192" s="197" t="s">
        <v>318</v>
      </c>
      <c r="E192" s="197" t="s">
        <v>319</v>
      </c>
    </row>
    <row r="193" spans="2:5" x14ac:dyDescent="0.25">
      <c r="B193" s="276"/>
      <c r="C193" s="277"/>
      <c r="D193" s="197" t="s">
        <v>320</v>
      </c>
      <c r="E193" s="197" t="s">
        <v>321</v>
      </c>
    </row>
    <row r="194" spans="2:5" x14ac:dyDescent="0.25">
      <c r="B194" s="276"/>
      <c r="C194" s="277"/>
      <c r="D194" s="197" t="s">
        <v>322</v>
      </c>
      <c r="E194" s="197" t="s">
        <v>323</v>
      </c>
    </row>
    <row r="195" spans="2:5" x14ac:dyDescent="0.25">
      <c r="B195" s="276"/>
      <c r="C195" s="277"/>
      <c r="D195" s="197" t="s">
        <v>324</v>
      </c>
      <c r="E195" s="197" t="s">
        <v>325</v>
      </c>
    </row>
    <row r="196" spans="2:5" x14ac:dyDescent="0.25">
      <c r="B196" s="276"/>
      <c r="C196" s="277"/>
      <c r="D196" s="197" t="s">
        <v>326</v>
      </c>
      <c r="E196" s="197" t="s">
        <v>327</v>
      </c>
    </row>
    <row r="197" spans="2:5" x14ac:dyDescent="0.25">
      <c r="B197" s="276"/>
      <c r="C197" s="277"/>
      <c r="D197" s="197" t="s">
        <v>328</v>
      </c>
      <c r="E197" s="197" t="s">
        <v>329</v>
      </c>
    </row>
    <row r="198" spans="2:5" x14ac:dyDescent="0.25">
      <c r="B198" s="276"/>
      <c r="C198" s="277"/>
      <c r="D198" s="197" t="s">
        <v>328</v>
      </c>
      <c r="E198" s="197" t="s">
        <v>330</v>
      </c>
    </row>
    <row r="199" spans="2:5" x14ac:dyDescent="0.25">
      <c r="B199" s="276"/>
      <c r="C199" s="277"/>
      <c r="D199" s="197" t="s">
        <v>331</v>
      </c>
      <c r="E199" s="197" t="s">
        <v>332</v>
      </c>
    </row>
    <row r="200" spans="2:5" x14ac:dyDescent="0.25">
      <c r="B200" s="276"/>
      <c r="C200" s="277"/>
      <c r="D200" s="197" t="s">
        <v>333</v>
      </c>
      <c r="E200" s="197" t="s">
        <v>334</v>
      </c>
    </row>
    <row r="201" spans="2:5" x14ac:dyDescent="0.25">
      <c r="B201" s="276"/>
      <c r="C201" s="277"/>
      <c r="D201" s="197" t="s">
        <v>335</v>
      </c>
      <c r="E201" s="197" t="s">
        <v>336</v>
      </c>
    </row>
    <row r="202" spans="2:5" x14ac:dyDescent="0.25">
      <c r="B202" s="276"/>
      <c r="C202" s="277"/>
      <c r="D202" s="197" t="s">
        <v>337</v>
      </c>
      <c r="E202" s="197" t="s">
        <v>338</v>
      </c>
    </row>
    <row r="203" spans="2:5" x14ac:dyDescent="0.25">
      <c r="B203" s="276"/>
      <c r="C203" s="277"/>
      <c r="D203" s="197" t="s">
        <v>339</v>
      </c>
      <c r="E203" s="197" t="s">
        <v>340</v>
      </c>
    </row>
    <row r="204" spans="2:5" x14ac:dyDescent="0.25">
      <c r="B204" s="276"/>
      <c r="C204" s="277"/>
      <c r="D204" s="197" t="s">
        <v>341</v>
      </c>
      <c r="E204" s="197" t="s">
        <v>342</v>
      </c>
    </row>
    <row r="205" spans="2:5" x14ac:dyDescent="0.25">
      <c r="B205" s="276"/>
      <c r="C205" s="277"/>
      <c r="D205" s="197" t="s">
        <v>343</v>
      </c>
      <c r="E205" s="197" t="s">
        <v>344</v>
      </c>
    </row>
    <row r="206" spans="2:5" x14ac:dyDescent="0.25">
      <c r="B206" s="276"/>
      <c r="C206" s="277"/>
      <c r="D206" s="197" t="s">
        <v>345</v>
      </c>
      <c r="E206" s="197" t="s">
        <v>346</v>
      </c>
    </row>
    <row r="207" spans="2:5" x14ac:dyDescent="0.25">
      <c r="B207" s="276"/>
      <c r="C207" s="277"/>
      <c r="D207" s="197" t="s">
        <v>347</v>
      </c>
      <c r="E207" s="197" t="s">
        <v>348</v>
      </c>
    </row>
    <row r="208" spans="2:5" x14ac:dyDescent="0.25">
      <c r="B208" s="276"/>
      <c r="C208" s="277"/>
      <c r="D208" s="197" t="s">
        <v>349</v>
      </c>
      <c r="E208" s="197" t="s">
        <v>350</v>
      </c>
    </row>
    <row r="209" spans="2:5" x14ac:dyDescent="0.25">
      <c r="B209" s="276"/>
      <c r="C209" s="277"/>
      <c r="D209" s="197" t="s">
        <v>351</v>
      </c>
      <c r="E209" s="197" t="s">
        <v>352</v>
      </c>
    </row>
    <row r="210" spans="2:5" x14ac:dyDescent="0.25">
      <c r="B210" s="276"/>
      <c r="C210" s="277"/>
      <c r="D210" s="197" t="s">
        <v>353</v>
      </c>
      <c r="E210" s="197" t="s">
        <v>354</v>
      </c>
    </row>
    <row r="211" spans="2:5" x14ac:dyDescent="0.25">
      <c r="B211" s="276"/>
      <c r="C211" s="277"/>
      <c r="D211" s="197" t="s">
        <v>355</v>
      </c>
      <c r="E211" s="197" t="s">
        <v>356</v>
      </c>
    </row>
    <row r="212" spans="2:5" x14ac:dyDescent="0.25">
      <c r="B212" s="276"/>
      <c r="C212" s="277"/>
      <c r="D212" s="197" t="s">
        <v>357</v>
      </c>
      <c r="E212" s="197" t="s">
        <v>358</v>
      </c>
    </row>
    <row r="213" spans="2:5" x14ac:dyDescent="0.25">
      <c r="B213" s="276"/>
      <c r="C213" s="277"/>
      <c r="D213" s="197" t="s">
        <v>359</v>
      </c>
      <c r="E213" s="197" t="s">
        <v>360</v>
      </c>
    </row>
    <row r="214" spans="2:5" x14ac:dyDescent="0.25">
      <c r="B214" s="276"/>
      <c r="C214" s="277"/>
      <c r="D214" s="197" t="s">
        <v>361</v>
      </c>
      <c r="E214" s="197" t="s">
        <v>362</v>
      </c>
    </row>
    <row r="215" spans="2:5" x14ac:dyDescent="0.25">
      <c r="B215" s="276"/>
      <c r="C215" s="277"/>
      <c r="D215" s="197" t="s">
        <v>363</v>
      </c>
      <c r="E215" s="197" t="s">
        <v>364</v>
      </c>
    </row>
    <row r="216" spans="2:5" x14ac:dyDescent="0.25">
      <c r="B216" s="276"/>
      <c r="C216" s="277"/>
      <c r="D216" s="197" t="s">
        <v>365</v>
      </c>
      <c r="E216" s="197" t="s">
        <v>366</v>
      </c>
    </row>
    <row r="217" spans="2:5" x14ac:dyDescent="0.25">
      <c r="B217" s="276"/>
      <c r="C217" s="277"/>
      <c r="D217" s="197" t="s">
        <v>367</v>
      </c>
      <c r="E217" s="197" t="s">
        <v>368</v>
      </c>
    </row>
    <row r="218" spans="2:5" x14ac:dyDescent="0.25">
      <c r="B218" s="276"/>
      <c r="C218" s="277"/>
      <c r="D218" s="197" t="s">
        <v>369</v>
      </c>
      <c r="E218" s="197" t="s">
        <v>370</v>
      </c>
    </row>
    <row r="219" spans="2:5" x14ac:dyDescent="0.25">
      <c r="B219" s="276"/>
      <c r="C219" s="277"/>
      <c r="D219" s="197" t="s">
        <v>371</v>
      </c>
      <c r="E219" s="197" t="s">
        <v>348</v>
      </c>
    </row>
    <row r="220" spans="2:5" x14ac:dyDescent="0.25">
      <c r="B220" s="276"/>
      <c r="C220" s="277"/>
      <c r="D220" s="197" t="s">
        <v>372</v>
      </c>
      <c r="E220" s="197" t="s">
        <v>373</v>
      </c>
    </row>
    <row r="221" spans="2:5" x14ac:dyDescent="0.25">
      <c r="B221" s="276"/>
      <c r="C221" s="277"/>
      <c r="D221" s="197" t="s">
        <v>374</v>
      </c>
      <c r="E221" s="197" t="s">
        <v>375</v>
      </c>
    </row>
    <row r="222" spans="2:5" x14ac:dyDescent="0.25">
      <c r="B222" s="276"/>
      <c r="C222" s="277"/>
      <c r="D222" s="197" t="s">
        <v>376</v>
      </c>
      <c r="E222" s="197" t="s">
        <v>377</v>
      </c>
    </row>
    <row r="223" spans="2:5" x14ac:dyDescent="0.25">
      <c r="B223" s="276"/>
      <c r="C223" s="277"/>
      <c r="D223" s="197" t="s">
        <v>378</v>
      </c>
      <c r="E223" s="197" t="s">
        <v>379</v>
      </c>
    </row>
    <row r="224" spans="2:5" x14ac:dyDescent="0.25">
      <c r="B224" s="276"/>
      <c r="C224" s="277"/>
      <c r="D224" s="197" t="s">
        <v>380</v>
      </c>
      <c r="E224" s="197" t="s">
        <v>381</v>
      </c>
    </row>
    <row r="225" spans="2:5" x14ac:dyDescent="0.25">
      <c r="B225" s="276"/>
      <c r="C225" s="277"/>
      <c r="D225" s="197" t="s">
        <v>382</v>
      </c>
      <c r="E225" s="197" t="s">
        <v>383</v>
      </c>
    </row>
    <row r="226" spans="2:5" x14ac:dyDescent="0.25">
      <c r="B226" s="276"/>
      <c r="C226" s="277"/>
      <c r="D226" s="197" t="s">
        <v>384</v>
      </c>
      <c r="E226" s="197" t="s">
        <v>385</v>
      </c>
    </row>
    <row r="227" spans="2:5" x14ac:dyDescent="0.25">
      <c r="B227" s="276"/>
      <c r="C227" s="277"/>
      <c r="D227" s="197" t="s">
        <v>386</v>
      </c>
      <c r="E227" s="197" t="s">
        <v>387</v>
      </c>
    </row>
    <row r="228" spans="2:5" x14ac:dyDescent="0.25">
      <c r="B228" s="276"/>
      <c r="C228" s="277"/>
      <c r="D228" s="197" t="s">
        <v>388</v>
      </c>
      <c r="E228" s="197" t="s">
        <v>389</v>
      </c>
    </row>
    <row r="229" spans="2:5" x14ac:dyDescent="0.25">
      <c r="B229" s="276"/>
      <c r="C229" s="277"/>
      <c r="D229" s="197" t="s">
        <v>390</v>
      </c>
      <c r="E229" s="197" t="s">
        <v>391</v>
      </c>
    </row>
    <row r="230" spans="2:5" x14ac:dyDescent="0.25">
      <c r="B230" s="276"/>
      <c r="C230" s="277"/>
      <c r="D230" s="197" t="s">
        <v>390</v>
      </c>
      <c r="E230" s="197" t="s">
        <v>392</v>
      </c>
    </row>
    <row r="231" spans="2:5" x14ac:dyDescent="0.25">
      <c r="B231" s="276"/>
      <c r="C231" s="277"/>
      <c r="D231" s="197" t="s">
        <v>393</v>
      </c>
      <c r="E231" s="197" t="s">
        <v>394</v>
      </c>
    </row>
    <row r="232" spans="2:5" x14ac:dyDescent="0.25">
      <c r="B232" s="276"/>
      <c r="C232" s="277"/>
      <c r="D232" s="197" t="s">
        <v>395</v>
      </c>
      <c r="E232" s="197" t="s">
        <v>396</v>
      </c>
    </row>
    <row r="233" spans="2:5" x14ac:dyDescent="0.25">
      <c r="B233" s="276"/>
      <c r="C233" s="277"/>
      <c r="D233" s="197" t="s">
        <v>395</v>
      </c>
      <c r="E233" s="197" t="s">
        <v>397</v>
      </c>
    </row>
    <row r="234" spans="2:5" x14ac:dyDescent="0.25">
      <c r="B234" s="276"/>
      <c r="C234" s="277"/>
      <c r="D234" s="197" t="s">
        <v>398</v>
      </c>
      <c r="E234" s="197" t="s">
        <v>399</v>
      </c>
    </row>
    <row r="235" spans="2:5" x14ac:dyDescent="0.25">
      <c r="B235" s="276"/>
      <c r="C235" s="277"/>
      <c r="D235" s="197" t="s">
        <v>400</v>
      </c>
      <c r="E235" s="197" t="s">
        <v>401</v>
      </c>
    </row>
    <row r="236" spans="2:5" x14ac:dyDescent="0.25">
      <c r="B236" s="276"/>
      <c r="C236" s="277"/>
      <c r="D236" s="197" t="s">
        <v>402</v>
      </c>
      <c r="E236" s="197" t="s">
        <v>403</v>
      </c>
    </row>
    <row r="237" spans="2:5" x14ac:dyDescent="0.25">
      <c r="B237" s="276"/>
      <c r="C237" s="277"/>
      <c r="D237" s="197" t="s">
        <v>404</v>
      </c>
      <c r="E237" s="197" t="s">
        <v>405</v>
      </c>
    </row>
    <row r="238" spans="2:5" x14ac:dyDescent="0.25">
      <c r="B238" s="276"/>
      <c r="C238" s="277"/>
      <c r="D238" s="197" t="s">
        <v>406</v>
      </c>
      <c r="E238" s="197" t="s">
        <v>407</v>
      </c>
    </row>
    <row r="239" spans="2:5" x14ac:dyDescent="0.25">
      <c r="B239" s="276"/>
      <c r="C239" s="277"/>
      <c r="D239" s="197" t="s">
        <v>408</v>
      </c>
      <c r="E239" s="197" t="s">
        <v>409</v>
      </c>
    </row>
    <row r="240" spans="2:5" x14ac:dyDescent="0.25">
      <c r="B240" s="276"/>
      <c r="C240" s="277"/>
      <c r="D240" s="197" t="s">
        <v>410</v>
      </c>
      <c r="E240" s="197" t="s">
        <v>411</v>
      </c>
    </row>
    <row r="241" spans="2:5" x14ac:dyDescent="0.25">
      <c r="B241" s="276"/>
      <c r="C241" s="277"/>
      <c r="D241" s="197" t="s">
        <v>412</v>
      </c>
      <c r="E241" s="197" t="s">
        <v>413</v>
      </c>
    </row>
    <row r="242" spans="2:5" x14ac:dyDescent="0.25">
      <c r="B242" s="276"/>
      <c r="C242" s="277"/>
      <c r="D242" s="197" t="s">
        <v>414</v>
      </c>
      <c r="E242" s="197" t="s">
        <v>415</v>
      </c>
    </row>
    <row r="243" spans="2:5" x14ac:dyDescent="0.25">
      <c r="B243" s="276"/>
      <c r="C243" s="277"/>
      <c r="D243" s="197" t="s">
        <v>416</v>
      </c>
      <c r="E243" s="197" t="s">
        <v>417</v>
      </c>
    </row>
    <row r="244" spans="2:5" x14ac:dyDescent="0.25">
      <c r="B244" s="276"/>
      <c r="C244" s="277"/>
      <c r="D244" s="197" t="s">
        <v>418</v>
      </c>
      <c r="E244" s="197" t="s">
        <v>419</v>
      </c>
    </row>
    <row r="245" spans="2:5" x14ac:dyDescent="0.25">
      <c r="B245" s="276"/>
      <c r="C245" s="277"/>
      <c r="D245" s="197" t="s">
        <v>420</v>
      </c>
      <c r="E245" s="197" t="s">
        <v>421</v>
      </c>
    </row>
    <row r="246" spans="2:5" x14ac:dyDescent="0.25">
      <c r="B246" s="276"/>
      <c r="C246" s="277"/>
      <c r="D246" s="197" t="s">
        <v>422</v>
      </c>
      <c r="E246" s="197" t="s">
        <v>423</v>
      </c>
    </row>
    <row r="247" spans="2:5" x14ac:dyDescent="0.25">
      <c r="B247" s="276"/>
      <c r="C247" s="277"/>
      <c r="D247" s="197" t="s">
        <v>424</v>
      </c>
      <c r="E247" s="197" t="s">
        <v>425</v>
      </c>
    </row>
    <row r="248" spans="2:5" x14ac:dyDescent="0.25">
      <c r="B248" s="276"/>
      <c r="C248" s="277"/>
      <c r="D248" s="197" t="s">
        <v>426</v>
      </c>
      <c r="E248" s="197" t="s">
        <v>427</v>
      </c>
    </row>
    <row r="249" spans="2:5" x14ac:dyDescent="0.25">
      <c r="B249" s="276"/>
      <c r="C249" s="277"/>
      <c r="D249" s="197" t="s">
        <v>428</v>
      </c>
      <c r="E249" s="197" t="s">
        <v>429</v>
      </c>
    </row>
    <row r="250" spans="2:5" x14ac:dyDescent="0.25">
      <c r="B250" s="276"/>
      <c r="C250" s="277"/>
      <c r="D250" s="197" t="s">
        <v>430</v>
      </c>
      <c r="E250" s="197" t="s">
        <v>431</v>
      </c>
    </row>
    <row r="251" spans="2:5" x14ac:dyDescent="0.25">
      <c r="B251" s="276"/>
      <c r="C251" s="277"/>
      <c r="D251" s="197" t="s">
        <v>432</v>
      </c>
      <c r="E251" s="197" t="s">
        <v>433</v>
      </c>
    </row>
    <row r="252" spans="2:5" x14ac:dyDescent="0.25">
      <c r="B252" s="276"/>
      <c r="C252" s="277"/>
      <c r="D252" s="197" t="s">
        <v>434</v>
      </c>
      <c r="E252" s="197" t="s">
        <v>435</v>
      </c>
    </row>
    <row r="253" spans="2:5" x14ac:dyDescent="0.25">
      <c r="B253" s="276"/>
      <c r="C253" s="277"/>
      <c r="D253" s="197" t="s">
        <v>436</v>
      </c>
      <c r="E253" s="197" t="s">
        <v>437</v>
      </c>
    </row>
    <row r="254" spans="2:5" x14ac:dyDescent="0.25">
      <c r="B254" s="276"/>
      <c r="C254" s="277"/>
      <c r="D254" s="197" t="s">
        <v>438</v>
      </c>
      <c r="E254" s="197" t="s">
        <v>439</v>
      </c>
    </row>
    <row r="255" spans="2:5" x14ac:dyDescent="0.25">
      <c r="B255" s="276"/>
      <c r="C255" s="277"/>
      <c r="D255" s="197" t="s">
        <v>440</v>
      </c>
      <c r="E255" s="197" t="s">
        <v>441</v>
      </c>
    </row>
    <row r="256" spans="2:5" x14ac:dyDescent="0.25">
      <c r="B256" s="276"/>
      <c r="C256" s="277"/>
      <c r="D256" s="197" t="s">
        <v>442</v>
      </c>
      <c r="E256" s="197" t="s">
        <v>443</v>
      </c>
    </row>
    <row r="257" spans="2:5" x14ac:dyDescent="0.25">
      <c r="B257" s="276"/>
      <c r="C257" s="277"/>
      <c r="D257" s="197" t="s">
        <v>444</v>
      </c>
      <c r="E257" s="197" t="s">
        <v>445</v>
      </c>
    </row>
    <row r="258" spans="2:5" x14ac:dyDescent="0.25">
      <c r="B258" s="276"/>
      <c r="C258" s="277"/>
      <c r="D258" s="197" t="s">
        <v>446</v>
      </c>
      <c r="E258" s="197" t="s">
        <v>447</v>
      </c>
    </row>
    <row r="259" spans="2:5" x14ac:dyDescent="0.25">
      <c r="B259" s="276"/>
      <c r="C259" s="277"/>
      <c r="D259" s="197" t="s">
        <v>448</v>
      </c>
      <c r="E259" s="197" t="s">
        <v>449</v>
      </c>
    </row>
    <row r="260" spans="2:5" x14ac:dyDescent="0.25">
      <c r="B260" s="276"/>
      <c r="C260" s="277"/>
      <c r="D260" s="197" t="s">
        <v>450</v>
      </c>
      <c r="E260" s="197" t="s">
        <v>451</v>
      </c>
    </row>
    <row r="261" spans="2:5" x14ac:dyDescent="0.25">
      <c r="B261" s="276"/>
      <c r="C261" s="277"/>
      <c r="D261" s="197" t="s">
        <v>450</v>
      </c>
      <c r="E261" s="197" t="s">
        <v>452</v>
      </c>
    </row>
    <row r="262" spans="2:5" x14ac:dyDescent="0.25">
      <c r="B262" s="276"/>
      <c r="C262" s="277"/>
      <c r="D262" s="197" t="s">
        <v>453</v>
      </c>
      <c r="E262" s="197" t="s">
        <v>454</v>
      </c>
    </row>
    <row r="263" spans="2:5" x14ac:dyDescent="0.25">
      <c r="B263" s="276"/>
      <c r="C263" s="277"/>
      <c r="D263" s="197" t="s">
        <v>455</v>
      </c>
      <c r="E263" s="197" t="s">
        <v>456</v>
      </c>
    </row>
    <row r="264" spans="2:5" x14ac:dyDescent="0.25">
      <c r="B264" s="276"/>
      <c r="C264" s="277"/>
      <c r="D264" s="197" t="s">
        <v>457</v>
      </c>
      <c r="E264" s="197" t="s">
        <v>458</v>
      </c>
    </row>
    <row r="265" spans="2:5" x14ac:dyDescent="0.25">
      <c r="B265" s="276"/>
      <c r="C265" s="277"/>
      <c r="D265" s="197" t="s">
        <v>459</v>
      </c>
      <c r="E265" s="197" t="s">
        <v>460</v>
      </c>
    </row>
    <row r="266" spans="2:5" x14ac:dyDescent="0.25">
      <c r="B266" s="276"/>
      <c r="C266" s="277"/>
      <c r="D266" s="197" t="s">
        <v>461</v>
      </c>
      <c r="E266" s="197" t="s">
        <v>462</v>
      </c>
    </row>
    <row r="267" spans="2:5" x14ac:dyDescent="0.25">
      <c r="B267" s="276"/>
      <c r="C267" s="277"/>
      <c r="D267" s="197" t="s">
        <v>461</v>
      </c>
      <c r="E267" s="197" t="s">
        <v>463</v>
      </c>
    </row>
    <row r="268" spans="2:5" x14ac:dyDescent="0.25">
      <c r="B268" s="276"/>
      <c r="C268" s="277"/>
      <c r="D268" s="197" t="s">
        <v>464</v>
      </c>
      <c r="E268" s="197" t="s">
        <v>465</v>
      </c>
    </row>
    <row r="269" spans="2:5" x14ac:dyDescent="0.25">
      <c r="B269" s="276"/>
      <c r="C269" s="277"/>
      <c r="D269" s="197" t="s">
        <v>466</v>
      </c>
      <c r="E269" s="197" t="s">
        <v>467</v>
      </c>
    </row>
    <row r="270" spans="2:5" x14ac:dyDescent="0.25">
      <c r="B270" s="276"/>
      <c r="C270" s="277"/>
      <c r="D270" s="197" t="s">
        <v>468</v>
      </c>
      <c r="E270" s="197" t="s">
        <v>469</v>
      </c>
    </row>
    <row r="271" spans="2:5" x14ac:dyDescent="0.25">
      <c r="B271" s="276"/>
      <c r="C271" s="277"/>
      <c r="D271" s="197" t="s">
        <v>470</v>
      </c>
      <c r="E271" s="197" t="s">
        <v>471</v>
      </c>
    </row>
    <row r="272" spans="2:5" x14ac:dyDescent="0.25">
      <c r="B272" s="276"/>
      <c r="C272" s="277"/>
      <c r="D272" s="197" t="s">
        <v>472</v>
      </c>
      <c r="E272" s="197" t="s">
        <v>473</v>
      </c>
    </row>
    <row r="273" spans="2:5" x14ac:dyDescent="0.25">
      <c r="B273" s="276"/>
      <c r="C273" s="277"/>
      <c r="D273" s="197" t="s">
        <v>474</v>
      </c>
      <c r="E273" s="197" t="s">
        <v>475</v>
      </c>
    </row>
    <row r="274" spans="2:5" x14ac:dyDescent="0.25">
      <c r="B274" s="276"/>
      <c r="C274" s="277"/>
      <c r="D274" s="197" t="s">
        <v>476</v>
      </c>
      <c r="E274" s="197" t="s">
        <v>477</v>
      </c>
    </row>
    <row r="275" spans="2:5" x14ac:dyDescent="0.25">
      <c r="B275" s="276"/>
      <c r="C275" s="277"/>
      <c r="D275" s="197" t="s">
        <v>476</v>
      </c>
      <c r="E275" s="197" t="s">
        <v>478</v>
      </c>
    </row>
    <row r="276" spans="2:5" x14ac:dyDescent="0.25">
      <c r="B276" s="276"/>
      <c r="C276" s="277"/>
      <c r="D276" s="197" t="s">
        <v>479</v>
      </c>
      <c r="E276" s="197" t="s">
        <v>480</v>
      </c>
    </row>
    <row r="277" spans="2:5" x14ac:dyDescent="0.25">
      <c r="B277" s="276"/>
      <c r="C277" s="277"/>
      <c r="D277" s="197" t="s">
        <v>481</v>
      </c>
      <c r="E277" s="197" t="s">
        <v>482</v>
      </c>
    </row>
    <row r="278" spans="2:5" x14ac:dyDescent="0.25">
      <c r="B278" s="276"/>
      <c r="C278" s="277"/>
      <c r="D278" s="197" t="s">
        <v>483</v>
      </c>
      <c r="E278" s="197" t="s">
        <v>484</v>
      </c>
    </row>
    <row r="279" spans="2:5" x14ac:dyDescent="0.25">
      <c r="B279" s="276"/>
      <c r="C279" s="277"/>
      <c r="D279" s="197" t="s">
        <v>483</v>
      </c>
      <c r="E279" s="197" t="s">
        <v>485</v>
      </c>
    </row>
    <row r="280" spans="2:5" x14ac:dyDescent="0.25">
      <c r="B280" s="276"/>
      <c r="C280" s="277"/>
      <c r="D280" s="197" t="s">
        <v>486</v>
      </c>
      <c r="E280" s="197" t="s">
        <v>487</v>
      </c>
    </row>
    <row r="281" spans="2:5" x14ac:dyDescent="0.25">
      <c r="B281" s="276"/>
      <c r="C281" s="277"/>
      <c r="D281" s="197" t="s">
        <v>488</v>
      </c>
      <c r="E281" s="197" t="s">
        <v>489</v>
      </c>
    </row>
    <row r="282" spans="2:5" x14ac:dyDescent="0.25">
      <c r="B282" s="276"/>
      <c r="C282" s="277"/>
      <c r="D282" s="197" t="s">
        <v>488</v>
      </c>
      <c r="E282" s="197" t="s">
        <v>489</v>
      </c>
    </row>
    <row r="283" spans="2:5" x14ac:dyDescent="0.25">
      <c r="B283" s="276"/>
      <c r="C283" s="277"/>
      <c r="D283" s="197" t="s">
        <v>488</v>
      </c>
      <c r="E283" s="197" t="s">
        <v>490</v>
      </c>
    </row>
    <row r="284" spans="2:5" x14ac:dyDescent="0.25">
      <c r="B284" s="276"/>
      <c r="C284" s="277"/>
      <c r="D284" s="197" t="s">
        <v>488</v>
      </c>
      <c r="E284" s="197" t="s">
        <v>491</v>
      </c>
    </row>
    <row r="285" spans="2:5" x14ac:dyDescent="0.25">
      <c r="B285" s="276"/>
      <c r="C285" s="277"/>
      <c r="D285" s="197" t="s">
        <v>492</v>
      </c>
      <c r="E285" s="197" t="s">
        <v>493</v>
      </c>
    </row>
    <row r="286" spans="2:5" x14ac:dyDescent="0.25">
      <c r="B286" s="276"/>
      <c r="C286" s="277"/>
      <c r="D286" s="197" t="s">
        <v>494</v>
      </c>
      <c r="E286" s="197" t="s">
        <v>495</v>
      </c>
    </row>
    <row r="287" spans="2:5" x14ac:dyDescent="0.25">
      <c r="B287" s="276"/>
      <c r="C287" s="277"/>
      <c r="D287" s="197" t="s">
        <v>496</v>
      </c>
      <c r="E287" s="197" t="s">
        <v>497</v>
      </c>
    </row>
    <row r="288" spans="2:5" x14ac:dyDescent="0.25">
      <c r="B288" s="276"/>
      <c r="C288" s="277"/>
      <c r="D288" s="197" t="s">
        <v>498</v>
      </c>
      <c r="E288" s="197" t="s">
        <v>499</v>
      </c>
    </row>
    <row r="289" spans="2:5" x14ac:dyDescent="0.25">
      <c r="B289" s="276"/>
      <c r="C289" s="277"/>
      <c r="D289" s="197" t="s">
        <v>500</v>
      </c>
      <c r="E289" s="197" t="s">
        <v>501</v>
      </c>
    </row>
    <row r="290" spans="2:5" x14ac:dyDescent="0.25">
      <c r="B290" s="276"/>
      <c r="C290" s="277"/>
      <c r="D290" s="197" t="s">
        <v>502</v>
      </c>
      <c r="E290" s="197" t="s">
        <v>503</v>
      </c>
    </row>
    <row r="291" spans="2:5" x14ac:dyDescent="0.25">
      <c r="B291" s="276"/>
      <c r="C291" s="277"/>
      <c r="D291" s="197" t="s">
        <v>504</v>
      </c>
      <c r="E291" s="197" t="s">
        <v>505</v>
      </c>
    </row>
    <row r="292" spans="2:5" x14ac:dyDescent="0.25">
      <c r="B292" s="276"/>
      <c r="C292" s="277"/>
      <c r="D292" s="197" t="s">
        <v>506</v>
      </c>
      <c r="E292" s="197" t="s">
        <v>507</v>
      </c>
    </row>
    <row r="293" spans="2:5" x14ac:dyDescent="0.25">
      <c r="B293" s="276"/>
      <c r="C293" s="277"/>
      <c r="D293" s="197" t="s">
        <v>506</v>
      </c>
      <c r="E293" s="197" t="s">
        <v>508</v>
      </c>
    </row>
    <row r="294" spans="2:5" x14ac:dyDescent="0.25">
      <c r="B294" s="276"/>
      <c r="C294" s="277"/>
      <c r="D294" s="197" t="s">
        <v>509</v>
      </c>
      <c r="E294" s="197" t="s">
        <v>510</v>
      </c>
    </row>
    <row r="295" spans="2:5" x14ac:dyDescent="0.25">
      <c r="B295" s="276"/>
      <c r="C295" s="277"/>
      <c r="D295" s="197" t="s">
        <v>511</v>
      </c>
      <c r="E295" s="197" t="s">
        <v>512</v>
      </c>
    </row>
    <row r="296" spans="2:5" x14ac:dyDescent="0.25">
      <c r="B296" s="276"/>
      <c r="C296" s="277"/>
      <c r="D296" s="197" t="s">
        <v>513</v>
      </c>
      <c r="E296" s="197" t="s">
        <v>514</v>
      </c>
    </row>
    <row r="297" spans="2:5" x14ac:dyDescent="0.25">
      <c r="B297" s="276"/>
      <c r="C297" s="277"/>
      <c r="D297" s="197" t="s">
        <v>513</v>
      </c>
      <c r="E297" s="197" t="s">
        <v>515</v>
      </c>
    </row>
    <row r="298" spans="2:5" x14ac:dyDescent="0.25">
      <c r="B298" s="276"/>
      <c r="C298" s="277"/>
      <c r="D298" s="197" t="s">
        <v>516</v>
      </c>
      <c r="E298" s="197" t="s">
        <v>517</v>
      </c>
    </row>
    <row r="299" spans="2:5" x14ac:dyDescent="0.25">
      <c r="B299" s="276"/>
      <c r="C299" s="277"/>
      <c r="D299" s="197" t="s">
        <v>518</v>
      </c>
      <c r="E299" s="197" t="s">
        <v>519</v>
      </c>
    </row>
    <row r="300" spans="2:5" x14ac:dyDescent="0.25">
      <c r="B300" s="276"/>
      <c r="C300" s="277"/>
      <c r="D300" s="197" t="s">
        <v>520</v>
      </c>
      <c r="E300" s="197" t="s">
        <v>521</v>
      </c>
    </row>
    <row r="301" spans="2:5" x14ac:dyDescent="0.25">
      <c r="B301" s="276"/>
      <c r="C301" s="277"/>
      <c r="D301" s="197" t="s">
        <v>522</v>
      </c>
      <c r="E301" s="197" t="s">
        <v>523</v>
      </c>
    </row>
    <row r="302" spans="2:5" x14ac:dyDescent="0.25">
      <c r="B302" s="276"/>
      <c r="C302" s="277"/>
      <c r="D302" s="197" t="s">
        <v>524</v>
      </c>
      <c r="E302" s="197" t="s">
        <v>490</v>
      </c>
    </row>
    <row r="303" spans="2:5" x14ac:dyDescent="0.25">
      <c r="B303" s="276"/>
      <c r="C303" s="277"/>
      <c r="D303" s="197" t="s">
        <v>525</v>
      </c>
      <c r="E303" s="197" t="s">
        <v>526</v>
      </c>
    </row>
    <row r="304" spans="2:5" x14ac:dyDescent="0.25">
      <c r="B304" s="276"/>
      <c r="C304" s="277"/>
      <c r="D304" s="197" t="s">
        <v>527</v>
      </c>
      <c r="E304" s="197" t="s">
        <v>528</v>
      </c>
    </row>
    <row r="305" spans="2:5" x14ac:dyDescent="0.25">
      <c r="B305" s="276"/>
      <c r="C305" s="277"/>
      <c r="D305" s="197" t="s">
        <v>527</v>
      </c>
      <c r="E305" s="197" t="s">
        <v>529</v>
      </c>
    </row>
    <row r="306" spans="2:5" x14ac:dyDescent="0.25">
      <c r="B306" s="276"/>
      <c r="C306" s="277"/>
      <c r="D306" s="197" t="s">
        <v>530</v>
      </c>
      <c r="E306" s="197" t="s">
        <v>531</v>
      </c>
    </row>
    <row r="307" spans="2:5" x14ac:dyDescent="0.25">
      <c r="B307" s="276"/>
      <c r="C307" s="277"/>
      <c r="D307" s="197" t="s">
        <v>532</v>
      </c>
      <c r="E307" s="197" t="s">
        <v>533</v>
      </c>
    </row>
    <row r="308" spans="2:5" x14ac:dyDescent="0.25">
      <c r="B308" s="276"/>
      <c r="C308" s="277"/>
      <c r="D308" s="197" t="s">
        <v>534</v>
      </c>
      <c r="E308" s="197" t="s">
        <v>535</v>
      </c>
    </row>
    <row r="309" spans="2:5" x14ac:dyDescent="0.25">
      <c r="B309" s="276"/>
      <c r="C309" s="277"/>
      <c r="D309" s="197" t="s">
        <v>536</v>
      </c>
      <c r="E309" s="197" t="s">
        <v>537</v>
      </c>
    </row>
    <row r="310" spans="2:5" x14ac:dyDescent="0.25">
      <c r="B310" s="276"/>
      <c r="C310" s="277"/>
      <c r="D310" s="197" t="s">
        <v>538</v>
      </c>
      <c r="E310" s="197" t="s">
        <v>539</v>
      </c>
    </row>
    <row r="311" spans="2:5" x14ac:dyDescent="0.25">
      <c r="B311" s="276"/>
      <c r="C311" s="277"/>
      <c r="D311" s="197" t="s">
        <v>540</v>
      </c>
      <c r="E311" s="197" t="s">
        <v>541</v>
      </c>
    </row>
    <row r="312" spans="2:5" x14ac:dyDescent="0.25">
      <c r="B312" s="276"/>
      <c r="C312" s="277"/>
      <c r="D312" s="197" t="s">
        <v>542</v>
      </c>
      <c r="E312" s="197" t="s">
        <v>462</v>
      </c>
    </row>
    <row r="313" spans="2:5" x14ac:dyDescent="0.25">
      <c r="B313" s="276"/>
      <c r="C313" s="277"/>
      <c r="D313" s="197" t="s">
        <v>543</v>
      </c>
      <c r="E313" s="197" t="s">
        <v>544</v>
      </c>
    </row>
    <row r="314" spans="2:5" x14ac:dyDescent="0.25">
      <c r="B314" s="276"/>
      <c r="C314" s="277"/>
      <c r="D314" s="197" t="s">
        <v>545</v>
      </c>
      <c r="E314" s="197" t="s">
        <v>546</v>
      </c>
    </row>
    <row r="315" spans="2:5" x14ac:dyDescent="0.25">
      <c r="B315" s="276"/>
      <c r="C315" s="277"/>
      <c r="D315" s="197" t="s">
        <v>545</v>
      </c>
      <c r="E315" s="197" t="s">
        <v>547</v>
      </c>
    </row>
    <row r="316" spans="2:5" x14ac:dyDescent="0.25">
      <c r="B316" s="276"/>
      <c r="C316" s="277"/>
      <c r="D316" s="197" t="s">
        <v>548</v>
      </c>
      <c r="E316" s="197" t="s">
        <v>549</v>
      </c>
    </row>
    <row r="317" spans="2:5" x14ac:dyDescent="0.25">
      <c r="B317" s="276"/>
      <c r="C317" s="277"/>
      <c r="D317" s="197" t="s">
        <v>550</v>
      </c>
      <c r="E317" s="197" t="s">
        <v>551</v>
      </c>
    </row>
    <row r="318" spans="2:5" x14ac:dyDescent="0.25">
      <c r="B318" s="276"/>
      <c r="C318" s="277"/>
      <c r="D318" s="197" t="s">
        <v>552</v>
      </c>
      <c r="E318" s="197" t="s">
        <v>553</v>
      </c>
    </row>
    <row r="319" spans="2:5" x14ac:dyDescent="0.25">
      <c r="B319" s="276"/>
      <c r="C319" s="277"/>
      <c r="D319" s="197" t="s">
        <v>554</v>
      </c>
      <c r="E319" s="197" t="s">
        <v>555</v>
      </c>
    </row>
    <row r="320" spans="2:5" x14ac:dyDescent="0.25">
      <c r="B320" s="276"/>
      <c r="C320" s="277"/>
      <c r="D320" s="197" t="s">
        <v>556</v>
      </c>
      <c r="E320" s="197" t="s">
        <v>557</v>
      </c>
    </row>
    <row r="321" spans="2:5" x14ac:dyDescent="0.25">
      <c r="B321" s="276"/>
      <c r="C321" s="277"/>
      <c r="D321" s="197" t="s">
        <v>558</v>
      </c>
      <c r="E321" s="197" t="s">
        <v>559</v>
      </c>
    </row>
    <row r="322" spans="2:5" x14ac:dyDescent="0.25">
      <c r="B322" s="276"/>
      <c r="C322" s="277"/>
      <c r="D322" s="197" t="s">
        <v>560</v>
      </c>
      <c r="E322" s="197" t="s">
        <v>561</v>
      </c>
    </row>
    <row r="323" spans="2:5" x14ac:dyDescent="0.25">
      <c r="B323" s="276"/>
      <c r="C323" s="277"/>
      <c r="D323" s="197" t="s">
        <v>560</v>
      </c>
      <c r="E323" s="197" t="s">
        <v>561</v>
      </c>
    </row>
    <row r="324" spans="2:5" x14ac:dyDescent="0.25">
      <c r="B324" s="276"/>
      <c r="C324" s="277"/>
      <c r="D324" s="197" t="s">
        <v>560</v>
      </c>
      <c r="E324" s="197" t="s">
        <v>562</v>
      </c>
    </row>
    <row r="325" spans="2:5" x14ac:dyDescent="0.25">
      <c r="B325" s="276"/>
      <c r="C325" s="277"/>
      <c r="D325" s="197" t="s">
        <v>560</v>
      </c>
      <c r="E325" s="197" t="s">
        <v>563</v>
      </c>
    </row>
    <row r="326" spans="2:5" x14ac:dyDescent="0.25">
      <c r="B326" s="276"/>
      <c r="C326" s="277"/>
      <c r="D326" s="197" t="s">
        <v>564</v>
      </c>
      <c r="E326" s="197" t="s">
        <v>565</v>
      </c>
    </row>
    <row r="327" spans="2:5" x14ac:dyDescent="0.25">
      <c r="B327" s="276"/>
      <c r="C327" s="277"/>
      <c r="D327" s="197" t="s">
        <v>566</v>
      </c>
      <c r="E327" s="197" t="s">
        <v>567</v>
      </c>
    </row>
    <row r="328" spans="2:5" x14ac:dyDescent="0.25">
      <c r="B328" s="276"/>
      <c r="C328" s="277"/>
      <c r="D328" s="197" t="s">
        <v>568</v>
      </c>
      <c r="E328" s="197" t="s">
        <v>569</v>
      </c>
    </row>
    <row r="329" spans="2:5" x14ac:dyDescent="0.25">
      <c r="B329" s="276"/>
      <c r="C329" s="277"/>
      <c r="D329" s="197" t="s">
        <v>570</v>
      </c>
      <c r="E329" s="197" t="s">
        <v>571</v>
      </c>
    </row>
    <row r="330" spans="2:5" x14ac:dyDescent="0.25">
      <c r="B330" s="276"/>
      <c r="C330" s="277"/>
      <c r="D330" s="197" t="s">
        <v>572</v>
      </c>
      <c r="E330" s="197" t="s">
        <v>573</v>
      </c>
    </row>
    <row r="331" spans="2:5" x14ac:dyDescent="0.25">
      <c r="B331" s="276"/>
      <c r="C331" s="277"/>
      <c r="D331" s="197" t="s">
        <v>574</v>
      </c>
      <c r="E331" s="197" t="s">
        <v>575</v>
      </c>
    </row>
    <row r="332" spans="2:5" x14ac:dyDescent="0.25">
      <c r="B332" s="276"/>
      <c r="C332" s="277"/>
      <c r="D332" s="197" t="s">
        <v>576</v>
      </c>
      <c r="E332" s="197" t="s">
        <v>577</v>
      </c>
    </row>
    <row r="333" spans="2:5" x14ac:dyDescent="0.25">
      <c r="B333" s="276"/>
      <c r="C333" s="277"/>
      <c r="D333" s="197" t="s">
        <v>578</v>
      </c>
      <c r="E333" s="197" t="s">
        <v>579</v>
      </c>
    </row>
    <row r="334" spans="2:5" x14ac:dyDescent="0.25">
      <c r="B334" s="276"/>
      <c r="C334" s="277"/>
      <c r="D334" s="197" t="s">
        <v>580</v>
      </c>
      <c r="E334" s="197" t="s">
        <v>581</v>
      </c>
    </row>
    <row r="335" spans="2:5" x14ac:dyDescent="0.25">
      <c r="B335" s="276"/>
      <c r="C335" s="277"/>
      <c r="D335" s="197" t="s">
        <v>582</v>
      </c>
      <c r="E335" s="197" t="s">
        <v>583</v>
      </c>
    </row>
    <row r="336" spans="2:5" x14ac:dyDescent="0.25">
      <c r="B336" s="276"/>
      <c r="C336" s="277"/>
      <c r="D336" s="197" t="s">
        <v>584</v>
      </c>
      <c r="E336" s="197" t="s">
        <v>585</v>
      </c>
    </row>
    <row r="337" spans="2:5" x14ac:dyDescent="0.25">
      <c r="B337" s="276"/>
      <c r="C337" s="277"/>
      <c r="D337" s="197" t="s">
        <v>586</v>
      </c>
      <c r="E337" s="197" t="s">
        <v>587</v>
      </c>
    </row>
    <row r="338" spans="2:5" x14ac:dyDescent="0.25">
      <c r="B338" s="276"/>
      <c r="C338" s="277"/>
      <c r="D338" s="197" t="s">
        <v>588</v>
      </c>
      <c r="E338" s="197" t="s">
        <v>589</v>
      </c>
    </row>
    <row r="339" spans="2:5" x14ac:dyDescent="0.25">
      <c r="B339" s="276"/>
      <c r="C339" s="277"/>
      <c r="D339" s="197" t="s">
        <v>590</v>
      </c>
      <c r="E339" s="197" t="s">
        <v>591</v>
      </c>
    </row>
    <row r="340" spans="2:5" x14ac:dyDescent="0.25">
      <c r="B340" s="276"/>
      <c r="C340" s="277"/>
      <c r="D340" s="197" t="s">
        <v>592</v>
      </c>
      <c r="E340" s="197" t="s">
        <v>593</v>
      </c>
    </row>
    <row r="341" spans="2:5" x14ac:dyDescent="0.25">
      <c r="B341" s="276"/>
      <c r="C341" s="277"/>
      <c r="D341" s="197" t="s">
        <v>592</v>
      </c>
      <c r="E341" s="197" t="s">
        <v>594</v>
      </c>
    </row>
    <row r="342" spans="2:5" x14ac:dyDescent="0.25">
      <c r="B342" s="276"/>
      <c r="C342" s="277"/>
      <c r="D342" s="197" t="s">
        <v>592</v>
      </c>
      <c r="E342" s="197" t="s">
        <v>595</v>
      </c>
    </row>
    <row r="343" spans="2:5" x14ac:dyDescent="0.25">
      <c r="B343" s="276"/>
      <c r="C343" s="277"/>
      <c r="D343" s="197" t="s">
        <v>596</v>
      </c>
      <c r="E343" s="197" t="s">
        <v>597</v>
      </c>
    </row>
    <row r="344" spans="2:5" x14ac:dyDescent="0.25">
      <c r="B344" s="276"/>
      <c r="C344" s="277"/>
      <c r="D344" s="197" t="s">
        <v>598</v>
      </c>
      <c r="E344" s="197" t="s">
        <v>599</v>
      </c>
    </row>
    <row r="345" spans="2:5" x14ac:dyDescent="0.25">
      <c r="B345" s="276"/>
      <c r="C345" s="277"/>
      <c r="D345" s="197" t="s">
        <v>600</v>
      </c>
      <c r="E345" s="197" t="s">
        <v>601</v>
      </c>
    </row>
    <row r="346" spans="2:5" x14ac:dyDescent="0.25">
      <c r="B346" s="276"/>
      <c r="C346" s="277"/>
      <c r="D346" s="197" t="s">
        <v>600</v>
      </c>
      <c r="E346" s="197" t="s">
        <v>602</v>
      </c>
    </row>
    <row r="347" spans="2:5" x14ac:dyDescent="0.25">
      <c r="B347" s="276"/>
      <c r="C347" s="277"/>
      <c r="D347" s="197" t="s">
        <v>600</v>
      </c>
      <c r="E347" s="197" t="s">
        <v>603</v>
      </c>
    </row>
    <row r="348" spans="2:5" x14ac:dyDescent="0.25">
      <c r="B348" s="276"/>
      <c r="C348" s="277"/>
      <c r="D348" s="197" t="s">
        <v>604</v>
      </c>
      <c r="E348" s="197" t="s">
        <v>605</v>
      </c>
    </row>
    <row r="349" spans="2:5" x14ac:dyDescent="0.25">
      <c r="B349" s="276"/>
      <c r="C349" s="277"/>
      <c r="D349" s="197" t="s">
        <v>604</v>
      </c>
      <c r="E349" s="197" t="s">
        <v>606</v>
      </c>
    </row>
    <row r="350" spans="2:5" x14ac:dyDescent="0.25">
      <c r="B350" s="276"/>
      <c r="C350" s="277"/>
      <c r="D350" s="197" t="s">
        <v>604</v>
      </c>
      <c r="E350" s="197" t="s">
        <v>607</v>
      </c>
    </row>
    <row r="351" spans="2:5" x14ac:dyDescent="0.25">
      <c r="B351" s="276"/>
      <c r="C351" s="277"/>
      <c r="D351" s="197" t="s">
        <v>608</v>
      </c>
      <c r="E351" s="197" t="s">
        <v>609</v>
      </c>
    </row>
    <row r="352" spans="2:5" x14ac:dyDescent="0.25">
      <c r="B352" s="276"/>
      <c r="C352" s="277"/>
      <c r="D352" s="197" t="s">
        <v>610</v>
      </c>
      <c r="E352" s="197" t="s">
        <v>611</v>
      </c>
    </row>
    <row r="353" spans="2:5" x14ac:dyDescent="0.25">
      <c r="B353" s="276"/>
      <c r="C353" s="277"/>
      <c r="D353" s="197" t="s">
        <v>612</v>
      </c>
      <c r="E353" s="197" t="s">
        <v>613</v>
      </c>
    </row>
    <row r="354" spans="2:5" x14ac:dyDescent="0.25">
      <c r="B354" s="276"/>
      <c r="C354" s="277"/>
      <c r="D354" s="197" t="s">
        <v>614</v>
      </c>
      <c r="E354" s="197" t="s">
        <v>615</v>
      </c>
    </row>
    <row r="355" spans="2:5" x14ac:dyDescent="0.25">
      <c r="B355" s="276"/>
      <c r="C355" s="277"/>
      <c r="D355" s="197" t="s">
        <v>616</v>
      </c>
      <c r="E355" s="197" t="s">
        <v>617</v>
      </c>
    </row>
    <row r="356" spans="2:5" x14ac:dyDescent="0.25">
      <c r="B356" s="276"/>
      <c r="C356" s="277"/>
      <c r="D356" s="197" t="s">
        <v>618</v>
      </c>
      <c r="E356" s="197" t="s">
        <v>619</v>
      </c>
    </row>
    <row r="357" spans="2:5" x14ac:dyDescent="0.25">
      <c r="B357" s="276"/>
      <c r="C357" s="277"/>
      <c r="D357" s="197" t="s">
        <v>620</v>
      </c>
      <c r="E357" s="197" t="s">
        <v>621</v>
      </c>
    </row>
    <row r="358" spans="2:5" x14ac:dyDescent="0.25">
      <c r="B358" s="276"/>
      <c r="C358" s="277"/>
      <c r="D358" s="197" t="s">
        <v>622</v>
      </c>
      <c r="E358" s="197" t="s">
        <v>623</v>
      </c>
    </row>
    <row r="359" spans="2:5" x14ac:dyDescent="0.25">
      <c r="B359" s="276"/>
      <c r="C359" s="277"/>
      <c r="D359" s="197" t="s">
        <v>624</v>
      </c>
      <c r="E359" s="197" t="s">
        <v>625</v>
      </c>
    </row>
    <row r="360" spans="2:5" x14ac:dyDescent="0.25">
      <c r="B360" s="276"/>
      <c r="C360" s="277"/>
      <c r="D360" s="197" t="s">
        <v>626</v>
      </c>
      <c r="E360" s="197" t="s">
        <v>627</v>
      </c>
    </row>
    <row r="361" spans="2:5" x14ac:dyDescent="0.25">
      <c r="B361" s="276"/>
      <c r="C361" s="277"/>
      <c r="D361" s="197" t="s">
        <v>628</v>
      </c>
      <c r="E361" s="197" t="s">
        <v>629</v>
      </c>
    </row>
    <row r="362" spans="2:5" x14ac:dyDescent="0.25">
      <c r="B362" s="276"/>
      <c r="C362" s="277"/>
      <c r="D362" s="197" t="s">
        <v>630</v>
      </c>
      <c r="E362" s="197" t="s">
        <v>631</v>
      </c>
    </row>
    <row r="363" spans="2:5" x14ac:dyDescent="0.25">
      <c r="B363" s="276"/>
      <c r="C363" s="277"/>
      <c r="D363" s="197" t="s">
        <v>632</v>
      </c>
      <c r="E363" s="197" t="s">
        <v>633</v>
      </c>
    </row>
    <row r="364" spans="2:5" x14ac:dyDescent="0.25">
      <c r="B364" s="276"/>
      <c r="C364" s="277"/>
      <c r="D364" s="197" t="s">
        <v>634</v>
      </c>
      <c r="E364" s="197" t="s">
        <v>631</v>
      </c>
    </row>
    <row r="365" spans="2:5" x14ac:dyDescent="0.25">
      <c r="B365" s="276"/>
      <c r="C365" s="277"/>
      <c r="D365" s="197" t="s">
        <v>635</v>
      </c>
      <c r="E365" s="197" t="s">
        <v>636</v>
      </c>
    </row>
    <row r="366" spans="2:5" x14ac:dyDescent="0.25">
      <c r="B366" s="276"/>
      <c r="C366" s="277"/>
      <c r="D366" s="197" t="s">
        <v>637</v>
      </c>
      <c r="E366" s="197" t="s">
        <v>638</v>
      </c>
    </row>
    <row r="367" spans="2:5" x14ac:dyDescent="0.25">
      <c r="B367" s="276"/>
      <c r="C367" s="277"/>
      <c r="D367" s="197" t="s">
        <v>639</v>
      </c>
      <c r="E367" s="197" t="s">
        <v>640</v>
      </c>
    </row>
    <row r="368" spans="2:5" x14ac:dyDescent="0.25">
      <c r="B368" s="276"/>
      <c r="C368" s="277"/>
      <c r="D368" s="197" t="s">
        <v>641</v>
      </c>
      <c r="E368" s="197" t="s">
        <v>640</v>
      </c>
    </row>
    <row r="369" spans="2:5" x14ac:dyDescent="0.25">
      <c r="B369" s="276"/>
      <c r="C369" s="277"/>
      <c r="D369" s="197" t="s">
        <v>642</v>
      </c>
      <c r="E369" s="197" t="s">
        <v>643</v>
      </c>
    </row>
    <row r="370" spans="2:5" x14ac:dyDescent="0.25">
      <c r="B370" s="276"/>
      <c r="C370" s="277"/>
      <c r="D370" s="197" t="s">
        <v>644</v>
      </c>
      <c r="E370" s="197" t="s">
        <v>645</v>
      </c>
    </row>
    <row r="371" spans="2:5" x14ac:dyDescent="0.25">
      <c r="B371" s="276"/>
      <c r="C371" s="277"/>
      <c r="D371" s="197" t="s">
        <v>644</v>
      </c>
      <c r="E371" s="197" t="s">
        <v>646</v>
      </c>
    </row>
    <row r="372" spans="2:5" x14ac:dyDescent="0.25">
      <c r="B372" s="276"/>
      <c r="C372" s="277"/>
      <c r="D372" s="197" t="s">
        <v>647</v>
      </c>
      <c r="E372" s="197" t="s">
        <v>648</v>
      </c>
    </row>
    <row r="373" spans="2:5" x14ac:dyDescent="0.25">
      <c r="B373" s="276"/>
      <c r="C373" s="277"/>
      <c r="D373" s="197" t="s">
        <v>649</v>
      </c>
      <c r="E373" s="197" t="s">
        <v>650</v>
      </c>
    </row>
    <row r="374" spans="2:5" x14ac:dyDescent="0.25">
      <c r="B374" s="276"/>
      <c r="C374" s="277"/>
      <c r="D374" s="197" t="s">
        <v>651</v>
      </c>
      <c r="E374" s="197" t="s">
        <v>652</v>
      </c>
    </row>
    <row r="375" spans="2:5" x14ac:dyDescent="0.25">
      <c r="B375" s="276"/>
      <c r="C375" s="277"/>
      <c r="D375" s="197" t="s">
        <v>653</v>
      </c>
      <c r="E375" s="197" t="s">
        <v>654</v>
      </c>
    </row>
    <row r="376" spans="2:5" x14ac:dyDescent="0.25">
      <c r="B376" s="276"/>
      <c r="C376" s="277"/>
      <c r="D376" s="197" t="s">
        <v>655</v>
      </c>
      <c r="E376" s="197" t="s">
        <v>656</v>
      </c>
    </row>
    <row r="377" spans="2:5" x14ac:dyDescent="0.25">
      <c r="B377" s="276"/>
      <c r="C377" s="277"/>
      <c r="D377" s="197" t="s">
        <v>657</v>
      </c>
      <c r="E377" s="197" t="s">
        <v>658</v>
      </c>
    </row>
    <row r="378" spans="2:5" x14ac:dyDescent="0.25">
      <c r="B378" s="276"/>
      <c r="C378" s="277"/>
      <c r="D378" s="197" t="s">
        <v>659</v>
      </c>
      <c r="E378" s="197" t="s">
        <v>660</v>
      </c>
    </row>
    <row r="379" spans="2:5" x14ac:dyDescent="0.25">
      <c r="B379" s="276"/>
      <c r="C379" s="277"/>
      <c r="D379" s="197" t="s">
        <v>661</v>
      </c>
      <c r="E379" s="197" t="s">
        <v>662</v>
      </c>
    </row>
    <row r="380" spans="2:5" x14ac:dyDescent="0.25">
      <c r="B380" s="276"/>
      <c r="C380" s="277"/>
      <c r="D380" s="197" t="s">
        <v>663</v>
      </c>
      <c r="E380" s="197" t="s">
        <v>664</v>
      </c>
    </row>
    <row r="381" spans="2:5" x14ac:dyDescent="0.25">
      <c r="B381" s="276"/>
      <c r="C381" s="277"/>
      <c r="D381" s="197" t="s">
        <v>665</v>
      </c>
      <c r="E381" s="197" t="s">
        <v>666</v>
      </c>
    </row>
    <row r="382" spans="2:5" x14ac:dyDescent="0.25">
      <c r="B382" s="276"/>
      <c r="C382" s="277"/>
      <c r="D382" s="197" t="s">
        <v>667</v>
      </c>
      <c r="E382" s="197" t="s">
        <v>668</v>
      </c>
    </row>
    <row r="383" spans="2:5" x14ac:dyDescent="0.25">
      <c r="B383" s="276"/>
      <c r="C383" s="277"/>
      <c r="D383" s="197" t="s">
        <v>502</v>
      </c>
      <c r="E383" s="197" t="s">
        <v>669</v>
      </c>
    </row>
    <row r="384" spans="2:5" x14ac:dyDescent="0.25">
      <c r="B384" s="276"/>
      <c r="C384" s="277"/>
      <c r="D384" s="197" t="s">
        <v>670</v>
      </c>
      <c r="E384" s="197" t="s">
        <v>671</v>
      </c>
    </row>
    <row r="385" spans="2:5" x14ac:dyDescent="0.25">
      <c r="B385" s="276"/>
      <c r="C385" s="277"/>
      <c r="D385" s="197" t="s">
        <v>672</v>
      </c>
      <c r="E385" s="197" t="s">
        <v>673</v>
      </c>
    </row>
    <row r="386" spans="2:5" x14ac:dyDescent="0.25">
      <c r="B386" s="276"/>
      <c r="C386" s="277"/>
      <c r="D386" s="197" t="s">
        <v>674</v>
      </c>
      <c r="E386" s="197" t="s">
        <v>675</v>
      </c>
    </row>
    <row r="387" spans="2:5" x14ac:dyDescent="0.25">
      <c r="B387" s="276"/>
      <c r="C387" s="277"/>
      <c r="D387" s="197" t="s">
        <v>676</v>
      </c>
      <c r="E387" s="197" t="s">
        <v>677</v>
      </c>
    </row>
    <row r="388" spans="2:5" x14ac:dyDescent="0.25">
      <c r="B388" s="276"/>
      <c r="C388" s="277"/>
      <c r="D388" s="197" t="s">
        <v>678</v>
      </c>
      <c r="E388" s="197" t="s">
        <v>679</v>
      </c>
    </row>
    <row r="389" spans="2:5" x14ac:dyDescent="0.25">
      <c r="B389" s="276"/>
      <c r="C389" s="277"/>
      <c r="D389" s="197" t="s">
        <v>680</v>
      </c>
      <c r="E389" s="197" t="s">
        <v>681</v>
      </c>
    </row>
    <row r="390" spans="2:5" x14ac:dyDescent="0.25">
      <c r="B390" s="276"/>
      <c r="C390" s="277"/>
      <c r="D390" s="197" t="s">
        <v>682</v>
      </c>
      <c r="E390" s="197" t="s">
        <v>683</v>
      </c>
    </row>
    <row r="391" spans="2:5" x14ac:dyDescent="0.25">
      <c r="B391" s="276"/>
      <c r="C391" s="277"/>
      <c r="D391" s="197" t="s">
        <v>676</v>
      </c>
      <c r="E391" s="197" t="s">
        <v>684</v>
      </c>
    </row>
    <row r="392" spans="2:5" x14ac:dyDescent="0.25">
      <c r="B392" s="276"/>
      <c r="C392" s="277"/>
      <c r="D392" s="197" t="s">
        <v>676</v>
      </c>
      <c r="E392" s="197" t="s">
        <v>685</v>
      </c>
    </row>
    <row r="393" spans="2:5" x14ac:dyDescent="0.25">
      <c r="B393" s="276"/>
      <c r="C393" s="277"/>
      <c r="D393" s="197" t="s">
        <v>676</v>
      </c>
      <c r="E393" s="197" t="s">
        <v>686</v>
      </c>
    </row>
    <row r="394" spans="2:5" x14ac:dyDescent="0.25">
      <c r="B394" s="276"/>
      <c r="C394" s="277"/>
      <c r="D394" s="197" t="s">
        <v>676</v>
      </c>
      <c r="E394" s="197" t="s">
        <v>687</v>
      </c>
    </row>
    <row r="395" spans="2:5" x14ac:dyDescent="0.25">
      <c r="B395" s="276"/>
      <c r="C395" s="277"/>
      <c r="D395" s="197" t="s">
        <v>688</v>
      </c>
      <c r="E395" s="197" t="s">
        <v>689</v>
      </c>
    </row>
    <row r="396" spans="2:5" x14ac:dyDescent="0.25">
      <c r="B396" s="276"/>
      <c r="C396" s="277"/>
      <c r="D396" s="197" t="s">
        <v>690</v>
      </c>
      <c r="E396" s="197" t="s">
        <v>691</v>
      </c>
    </row>
    <row r="397" spans="2:5" x14ac:dyDescent="0.25">
      <c r="B397" s="276"/>
      <c r="C397" s="277"/>
      <c r="D397" s="197" t="s">
        <v>690</v>
      </c>
      <c r="E397" s="197" t="s">
        <v>692</v>
      </c>
    </row>
    <row r="398" spans="2:5" x14ac:dyDescent="0.25">
      <c r="B398" s="276"/>
      <c r="C398" s="277"/>
      <c r="D398" s="197" t="s">
        <v>690</v>
      </c>
      <c r="E398" s="197" t="s">
        <v>693</v>
      </c>
    </row>
    <row r="399" spans="2:5" x14ac:dyDescent="0.25">
      <c r="B399" s="276"/>
      <c r="C399" s="277"/>
      <c r="D399" s="197" t="s">
        <v>694</v>
      </c>
      <c r="E399" s="197" t="s">
        <v>695</v>
      </c>
    </row>
    <row r="400" spans="2:5" x14ac:dyDescent="0.25">
      <c r="B400" s="276"/>
      <c r="C400" s="277"/>
      <c r="D400" s="197" t="s">
        <v>694</v>
      </c>
      <c r="E400" s="197" t="s">
        <v>696</v>
      </c>
    </row>
    <row r="401" spans="2:5" x14ac:dyDescent="0.25">
      <c r="B401" s="276"/>
      <c r="C401" s="277"/>
      <c r="D401" s="197" t="s">
        <v>694</v>
      </c>
      <c r="E401" s="197" t="s">
        <v>697</v>
      </c>
    </row>
    <row r="402" spans="2:5" x14ac:dyDescent="0.25">
      <c r="B402" s="276"/>
      <c r="C402" s="277"/>
      <c r="D402" s="197" t="s">
        <v>694</v>
      </c>
      <c r="E402" s="197" t="s">
        <v>698</v>
      </c>
    </row>
    <row r="403" spans="2:5" x14ac:dyDescent="0.25">
      <c r="B403" s="276"/>
      <c r="C403" s="277"/>
      <c r="D403" s="197" t="s">
        <v>699</v>
      </c>
      <c r="E403" s="197" t="s">
        <v>700</v>
      </c>
    </row>
    <row r="404" spans="2:5" x14ac:dyDescent="0.25">
      <c r="B404" s="276"/>
      <c r="C404" s="277"/>
      <c r="D404" s="197" t="s">
        <v>701</v>
      </c>
      <c r="E404" s="197" t="s">
        <v>702</v>
      </c>
    </row>
    <row r="405" spans="2:5" x14ac:dyDescent="0.25">
      <c r="B405" s="276"/>
      <c r="C405" s="277"/>
      <c r="D405" s="197" t="s">
        <v>703</v>
      </c>
      <c r="E405" s="197" t="s">
        <v>704</v>
      </c>
    </row>
    <row r="406" spans="2:5" x14ac:dyDescent="0.25">
      <c r="B406" s="276"/>
      <c r="C406" s="277"/>
      <c r="D406" s="197" t="s">
        <v>705</v>
      </c>
      <c r="E406" s="197" t="s">
        <v>706</v>
      </c>
    </row>
    <row r="407" spans="2:5" x14ac:dyDescent="0.25">
      <c r="B407" s="276"/>
      <c r="C407" s="277"/>
      <c r="D407" s="197" t="s">
        <v>707</v>
      </c>
      <c r="E407" s="197" t="s">
        <v>708</v>
      </c>
    </row>
    <row r="408" spans="2:5" x14ac:dyDescent="0.25">
      <c r="B408" s="276"/>
      <c r="C408" s="277"/>
      <c r="D408" s="197" t="s">
        <v>709</v>
      </c>
      <c r="E408" s="197" t="s">
        <v>710</v>
      </c>
    </row>
    <row r="409" spans="2:5" x14ac:dyDescent="0.25">
      <c r="B409" s="276"/>
      <c r="C409" s="277"/>
      <c r="D409" s="197" t="s">
        <v>709</v>
      </c>
      <c r="E409" s="197" t="s">
        <v>711</v>
      </c>
    </row>
    <row r="410" spans="2:5" x14ac:dyDescent="0.25">
      <c r="B410" s="276"/>
      <c r="C410" s="277"/>
      <c r="D410" s="197" t="s">
        <v>709</v>
      </c>
      <c r="E410" s="197" t="s">
        <v>712</v>
      </c>
    </row>
    <row r="411" spans="2:5" x14ac:dyDescent="0.25">
      <c r="B411" s="276"/>
      <c r="C411" s="277"/>
      <c r="D411" s="197" t="s">
        <v>713</v>
      </c>
      <c r="E411" s="197" t="s">
        <v>714</v>
      </c>
    </row>
    <row r="412" spans="2:5" x14ac:dyDescent="0.25">
      <c r="B412" s="276"/>
      <c r="C412" s="277"/>
      <c r="D412" s="197" t="s">
        <v>715</v>
      </c>
      <c r="E412" s="197" t="s">
        <v>716</v>
      </c>
    </row>
    <row r="413" spans="2:5" x14ac:dyDescent="0.25">
      <c r="B413" s="276"/>
      <c r="C413" s="277"/>
      <c r="D413" s="197" t="s">
        <v>717</v>
      </c>
      <c r="E413" s="197" t="s">
        <v>718</v>
      </c>
    </row>
    <row r="414" spans="2:5" x14ac:dyDescent="0.25">
      <c r="B414" s="276"/>
      <c r="C414" s="277"/>
      <c r="D414" s="197" t="s">
        <v>719</v>
      </c>
      <c r="E414" s="197" t="s">
        <v>720</v>
      </c>
    </row>
    <row r="415" spans="2:5" x14ac:dyDescent="0.25">
      <c r="B415" s="276"/>
      <c r="C415" s="277"/>
      <c r="D415" s="197" t="s">
        <v>719</v>
      </c>
      <c r="E415" s="197" t="s">
        <v>721</v>
      </c>
    </row>
    <row r="416" spans="2:5" x14ac:dyDescent="0.25">
      <c r="B416" s="276"/>
      <c r="C416" s="277"/>
      <c r="D416" s="197" t="s">
        <v>719</v>
      </c>
      <c r="E416" s="197" t="s">
        <v>722</v>
      </c>
    </row>
    <row r="417" spans="2:5" x14ac:dyDescent="0.25">
      <c r="B417" s="276"/>
      <c r="C417" s="277"/>
      <c r="D417" s="197" t="s">
        <v>723</v>
      </c>
      <c r="E417" s="197" t="s">
        <v>724</v>
      </c>
    </row>
    <row r="418" spans="2:5" x14ac:dyDescent="0.25">
      <c r="B418" s="276"/>
      <c r="C418" s="277"/>
      <c r="D418" s="197" t="s">
        <v>725</v>
      </c>
      <c r="E418" s="197" t="s">
        <v>726</v>
      </c>
    </row>
    <row r="419" spans="2:5" x14ac:dyDescent="0.25">
      <c r="B419" s="276"/>
      <c r="C419" s="277"/>
      <c r="D419" s="197" t="s">
        <v>727</v>
      </c>
      <c r="E419" s="197" t="s">
        <v>728</v>
      </c>
    </row>
    <row r="420" spans="2:5" x14ac:dyDescent="0.25">
      <c r="B420" s="276"/>
      <c r="C420" s="277"/>
      <c r="D420" s="197" t="s">
        <v>729</v>
      </c>
      <c r="E420" s="197" t="s">
        <v>730</v>
      </c>
    </row>
    <row r="421" spans="2:5" x14ac:dyDescent="0.25">
      <c r="B421" s="276"/>
      <c r="C421" s="277"/>
      <c r="D421" s="197" t="s">
        <v>731</v>
      </c>
      <c r="E421" s="197" t="s">
        <v>732</v>
      </c>
    </row>
    <row r="422" spans="2:5" x14ac:dyDescent="0.25">
      <c r="B422" s="276"/>
      <c r="C422" s="277"/>
      <c r="D422" s="197" t="s">
        <v>733</v>
      </c>
      <c r="E422" s="197" t="s">
        <v>734</v>
      </c>
    </row>
    <row r="423" spans="2:5" x14ac:dyDescent="0.25">
      <c r="B423" s="276"/>
      <c r="C423" s="277"/>
      <c r="D423" s="197" t="s">
        <v>733</v>
      </c>
      <c r="E423" s="197" t="s">
        <v>735</v>
      </c>
    </row>
    <row r="424" spans="2:5" x14ac:dyDescent="0.25">
      <c r="B424" s="276"/>
      <c r="C424" s="277"/>
      <c r="D424" s="197" t="s">
        <v>736</v>
      </c>
      <c r="E424" s="197" t="s">
        <v>737</v>
      </c>
    </row>
    <row r="425" spans="2:5" x14ac:dyDescent="0.25">
      <c r="B425" s="276"/>
      <c r="C425" s="277"/>
      <c r="D425" s="197" t="s">
        <v>738</v>
      </c>
      <c r="E425" s="197" t="s">
        <v>739</v>
      </c>
    </row>
    <row r="426" spans="2:5" x14ac:dyDescent="0.25">
      <c r="B426" s="276"/>
      <c r="C426" s="277"/>
      <c r="D426" s="197" t="s">
        <v>738</v>
      </c>
      <c r="E426" s="197" t="s">
        <v>740</v>
      </c>
    </row>
    <row r="427" spans="2:5" x14ac:dyDescent="0.25">
      <c r="B427" s="276"/>
      <c r="C427" s="277"/>
      <c r="D427" s="197" t="s">
        <v>741</v>
      </c>
      <c r="E427" s="197" t="s">
        <v>742</v>
      </c>
    </row>
    <row r="428" spans="2:5" x14ac:dyDescent="0.25">
      <c r="B428" s="276"/>
      <c r="C428" s="277"/>
      <c r="D428" s="197" t="s">
        <v>743</v>
      </c>
      <c r="E428" s="197" t="s">
        <v>744</v>
      </c>
    </row>
    <row r="429" spans="2:5" x14ac:dyDescent="0.25">
      <c r="B429" s="276"/>
      <c r="C429" s="277"/>
      <c r="D429" s="197" t="s">
        <v>745</v>
      </c>
      <c r="E429" s="197" t="s">
        <v>746</v>
      </c>
    </row>
    <row r="430" spans="2:5" x14ac:dyDescent="0.25">
      <c r="B430" s="276"/>
      <c r="C430" s="277"/>
      <c r="D430" s="197" t="s">
        <v>747</v>
      </c>
      <c r="E430" s="197" t="s">
        <v>748</v>
      </c>
    </row>
    <row r="431" spans="2:5" x14ac:dyDescent="0.25">
      <c r="B431" s="276"/>
      <c r="C431" s="277"/>
      <c r="D431" s="197" t="s">
        <v>749</v>
      </c>
      <c r="E431" s="197" t="s">
        <v>750</v>
      </c>
    </row>
    <row r="432" spans="2:5" x14ac:dyDescent="0.25">
      <c r="B432" s="276"/>
      <c r="C432" s="277"/>
      <c r="D432" s="197" t="s">
        <v>751</v>
      </c>
      <c r="E432" s="197" t="s">
        <v>752</v>
      </c>
    </row>
    <row r="433" spans="2:5" x14ac:dyDescent="0.25">
      <c r="B433" s="276"/>
      <c r="C433" s="277"/>
      <c r="D433" s="197" t="s">
        <v>753</v>
      </c>
      <c r="E433" s="197" t="s">
        <v>754</v>
      </c>
    </row>
    <row r="434" spans="2:5" x14ac:dyDescent="0.25">
      <c r="B434" s="276"/>
      <c r="C434" s="277"/>
      <c r="D434" s="197" t="s">
        <v>755</v>
      </c>
      <c r="E434" s="197" t="s">
        <v>756</v>
      </c>
    </row>
    <row r="435" spans="2:5" x14ac:dyDescent="0.25">
      <c r="B435" s="276"/>
      <c r="C435" s="277"/>
      <c r="D435" s="197" t="s">
        <v>757</v>
      </c>
      <c r="E435" s="197" t="s">
        <v>758</v>
      </c>
    </row>
    <row r="436" spans="2:5" x14ac:dyDescent="0.25">
      <c r="B436" s="276"/>
      <c r="C436" s="277"/>
      <c r="D436" s="197" t="s">
        <v>759</v>
      </c>
      <c r="E436" s="197" t="s">
        <v>760</v>
      </c>
    </row>
    <row r="437" spans="2:5" x14ac:dyDescent="0.25">
      <c r="B437" s="276"/>
      <c r="C437" s="277"/>
      <c r="D437" s="197" t="s">
        <v>761</v>
      </c>
      <c r="E437" s="197" t="s">
        <v>762</v>
      </c>
    </row>
    <row r="438" spans="2:5" x14ac:dyDescent="0.25">
      <c r="B438" s="276"/>
      <c r="C438" s="277"/>
      <c r="D438" s="197" t="s">
        <v>763</v>
      </c>
      <c r="E438" s="197" t="s">
        <v>764</v>
      </c>
    </row>
    <row r="439" spans="2:5" x14ac:dyDescent="0.25">
      <c r="B439" s="276"/>
      <c r="C439" s="277"/>
      <c r="D439" s="197" t="s">
        <v>765</v>
      </c>
      <c r="E439" s="197" t="s">
        <v>766</v>
      </c>
    </row>
    <row r="440" spans="2:5" x14ac:dyDescent="0.25">
      <c r="B440" s="276"/>
      <c r="C440" s="277"/>
      <c r="D440" s="197" t="s">
        <v>767</v>
      </c>
      <c r="E440" s="197" t="s">
        <v>768</v>
      </c>
    </row>
    <row r="441" spans="2:5" x14ac:dyDescent="0.25">
      <c r="B441" s="276"/>
      <c r="C441" s="277"/>
      <c r="D441" s="197" t="s">
        <v>769</v>
      </c>
      <c r="E441" s="197" t="s">
        <v>770</v>
      </c>
    </row>
    <row r="442" spans="2:5" x14ac:dyDescent="0.25">
      <c r="B442" s="276"/>
      <c r="C442" s="277"/>
      <c r="D442" s="197" t="s">
        <v>771</v>
      </c>
      <c r="E442" s="197" t="s">
        <v>772</v>
      </c>
    </row>
    <row r="443" spans="2:5" x14ac:dyDescent="0.25">
      <c r="B443" s="276"/>
      <c r="C443" s="277"/>
      <c r="D443" s="197" t="s">
        <v>773</v>
      </c>
      <c r="E443" s="197" t="s">
        <v>774</v>
      </c>
    </row>
    <row r="444" spans="2:5" x14ac:dyDescent="0.25">
      <c r="B444" s="276"/>
      <c r="C444" s="277"/>
      <c r="D444" s="197" t="s">
        <v>775</v>
      </c>
      <c r="E444" s="197" t="s">
        <v>776</v>
      </c>
    </row>
    <row r="445" spans="2:5" x14ac:dyDescent="0.25">
      <c r="B445" s="276"/>
      <c r="C445" s="277"/>
      <c r="D445" s="197" t="s">
        <v>777</v>
      </c>
      <c r="E445" s="197" t="s">
        <v>778</v>
      </c>
    </row>
    <row r="446" spans="2:5" x14ac:dyDescent="0.25">
      <c r="B446" s="276"/>
      <c r="C446" s="277"/>
      <c r="D446" s="197" t="s">
        <v>779</v>
      </c>
      <c r="E446" s="197" t="s">
        <v>780</v>
      </c>
    </row>
    <row r="447" spans="2:5" x14ac:dyDescent="0.25">
      <c r="B447" s="276"/>
      <c r="C447" s="277"/>
      <c r="D447" s="197" t="s">
        <v>781</v>
      </c>
      <c r="E447" s="197" t="s">
        <v>782</v>
      </c>
    </row>
    <row r="448" spans="2:5" x14ac:dyDescent="0.25">
      <c r="B448" s="276"/>
      <c r="C448" s="277"/>
      <c r="D448" s="197" t="s">
        <v>783</v>
      </c>
      <c r="E448" s="197" t="s">
        <v>784</v>
      </c>
    </row>
    <row r="449" spans="2:5" x14ac:dyDescent="0.25">
      <c r="B449" s="276"/>
      <c r="C449" s="277"/>
      <c r="D449" s="197" t="s">
        <v>785</v>
      </c>
      <c r="E449" s="197" t="s">
        <v>786</v>
      </c>
    </row>
    <row r="450" spans="2:5" x14ac:dyDescent="0.25">
      <c r="B450" s="276"/>
      <c r="C450" s="277"/>
      <c r="D450" s="197" t="s">
        <v>787</v>
      </c>
      <c r="E450" s="197" t="s">
        <v>788</v>
      </c>
    </row>
    <row r="451" spans="2:5" x14ac:dyDescent="0.25">
      <c r="B451" s="276"/>
      <c r="C451" s="277"/>
      <c r="D451" s="197" t="s">
        <v>789</v>
      </c>
      <c r="E451" s="197" t="s">
        <v>790</v>
      </c>
    </row>
    <row r="452" spans="2:5" x14ac:dyDescent="0.25">
      <c r="B452" s="276"/>
      <c r="C452" s="277"/>
      <c r="D452" s="197" t="s">
        <v>647</v>
      </c>
      <c r="E452" s="197" t="s">
        <v>791</v>
      </c>
    </row>
    <row r="453" spans="2:5" x14ac:dyDescent="0.25">
      <c r="B453" s="276"/>
      <c r="C453" s="277"/>
      <c r="D453" s="197" t="s">
        <v>792</v>
      </c>
      <c r="E453" s="197" t="s">
        <v>793</v>
      </c>
    </row>
    <row r="454" spans="2:5" x14ac:dyDescent="0.25">
      <c r="B454" s="276"/>
      <c r="C454" s="277"/>
      <c r="D454" s="197" t="s">
        <v>574</v>
      </c>
      <c r="E454" s="197" t="s">
        <v>794</v>
      </c>
    </row>
    <row r="455" spans="2:5" x14ac:dyDescent="0.25">
      <c r="B455" s="276"/>
      <c r="C455" s="277"/>
      <c r="D455" s="197" t="s">
        <v>795</v>
      </c>
      <c r="E455" s="197" t="s">
        <v>796</v>
      </c>
    </row>
    <row r="456" spans="2:5" x14ac:dyDescent="0.25">
      <c r="B456" s="276"/>
      <c r="C456" s="277"/>
      <c r="D456" s="197" t="s">
        <v>797</v>
      </c>
      <c r="E456" s="197" t="s">
        <v>798</v>
      </c>
    </row>
    <row r="457" spans="2:5" x14ac:dyDescent="0.25">
      <c r="B457" s="276"/>
      <c r="C457" s="277"/>
      <c r="D457" s="197" t="s">
        <v>799</v>
      </c>
      <c r="E457" s="197" t="s">
        <v>800</v>
      </c>
    </row>
    <row r="458" spans="2:5" x14ac:dyDescent="0.25">
      <c r="B458" s="276"/>
      <c r="C458" s="277"/>
      <c r="D458" s="197" t="s">
        <v>801</v>
      </c>
      <c r="E458" s="197" t="s">
        <v>802</v>
      </c>
    </row>
    <row r="459" spans="2:5" x14ac:dyDescent="0.25">
      <c r="B459" s="276"/>
      <c r="C459" s="277"/>
      <c r="D459" s="197" t="s">
        <v>803</v>
      </c>
      <c r="E459" s="197" t="s">
        <v>804</v>
      </c>
    </row>
    <row r="460" spans="2:5" x14ac:dyDescent="0.25">
      <c r="B460" s="276"/>
      <c r="C460" s="277"/>
      <c r="D460" s="197" t="s">
        <v>805</v>
      </c>
      <c r="E460" s="197" t="s">
        <v>806</v>
      </c>
    </row>
    <row r="461" spans="2:5" x14ac:dyDescent="0.25">
      <c r="B461" s="276"/>
      <c r="C461" s="277"/>
      <c r="D461" s="197" t="s">
        <v>805</v>
      </c>
      <c r="E461" s="197" t="s">
        <v>807</v>
      </c>
    </row>
    <row r="462" spans="2:5" x14ac:dyDescent="0.25">
      <c r="B462" s="276"/>
      <c r="C462" s="277"/>
      <c r="D462" s="197" t="s">
        <v>805</v>
      </c>
      <c r="E462" s="197" t="s">
        <v>808</v>
      </c>
    </row>
    <row r="463" spans="2:5" x14ac:dyDescent="0.25">
      <c r="B463" s="276"/>
      <c r="C463" s="277"/>
      <c r="D463" s="197" t="s">
        <v>805</v>
      </c>
      <c r="E463" s="197" t="s">
        <v>809</v>
      </c>
    </row>
    <row r="464" spans="2:5" x14ac:dyDescent="0.25">
      <c r="B464" s="276"/>
      <c r="C464" s="277"/>
      <c r="D464" s="197" t="s">
        <v>810</v>
      </c>
      <c r="E464" s="197" t="s">
        <v>811</v>
      </c>
    </row>
    <row r="465" spans="2:5" x14ac:dyDescent="0.25">
      <c r="B465" s="276"/>
      <c r="C465" s="277"/>
      <c r="D465" s="197" t="s">
        <v>812</v>
      </c>
      <c r="E465" s="197" t="s">
        <v>813</v>
      </c>
    </row>
    <row r="466" spans="2:5" x14ac:dyDescent="0.25">
      <c r="B466" s="276"/>
      <c r="C466" s="277"/>
      <c r="D466" s="197" t="s">
        <v>814</v>
      </c>
      <c r="E466" s="197" t="s">
        <v>815</v>
      </c>
    </row>
    <row r="467" spans="2:5" x14ac:dyDescent="0.25">
      <c r="B467" s="276"/>
      <c r="C467" s="277"/>
      <c r="D467" s="197" t="s">
        <v>816</v>
      </c>
      <c r="E467" s="197" t="s">
        <v>817</v>
      </c>
    </row>
    <row r="468" spans="2:5" x14ac:dyDescent="0.25">
      <c r="B468" s="276"/>
      <c r="C468" s="277"/>
      <c r="D468" s="197" t="s">
        <v>818</v>
      </c>
      <c r="E468" s="197" t="s">
        <v>819</v>
      </c>
    </row>
    <row r="469" spans="2:5" x14ac:dyDescent="0.25">
      <c r="B469" s="276"/>
      <c r="C469" s="277"/>
      <c r="D469" s="197" t="s">
        <v>820</v>
      </c>
      <c r="E469" s="197" t="s">
        <v>821</v>
      </c>
    </row>
    <row r="470" spans="2:5" x14ac:dyDescent="0.25">
      <c r="B470" s="276"/>
      <c r="C470" s="277"/>
      <c r="D470" s="197" t="s">
        <v>822</v>
      </c>
      <c r="E470" s="197" t="s">
        <v>823</v>
      </c>
    </row>
    <row r="471" spans="2:5" x14ac:dyDescent="0.25">
      <c r="B471" s="276"/>
      <c r="C471" s="277"/>
      <c r="D471" s="197" t="s">
        <v>824</v>
      </c>
      <c r="E471" s="197" t="s">
        <v>825</v>
      </c>
    </row>
    <row r="472" spans="2:5" x14ac:dyDescent="0.25">
      <c r="B472" s="276"/>
      <c r="C472" s="277"/>
      <c r="D472" s="197" t="s">
        <v>826</v>
      </c>
      <c r="E472" s="197" t="s">
        <v>827</v>
      </c>
    </row>
    <row r="473" spans="2:5" x14ac:dyDescent="0.25">
      <c r="B473" s="276"/>
      <c r="C473" s="277"/>
      <c r="D473" s="197" t="s">
        <v>828</v>
      </c>
      <c r="E473" s="197" t="s">
        <v>829</v>
      </c>
    </row>
    <row r="474" spans="2:5" x14ac:dyDescent="0.25">
      <c r="B474" s="276"/>
      <c r="C474" s="277"/>
      <c r="D474" s="197" t="s">
        <v>830</v>
      </c>
      <c r="E474" s="197" t="s">
        <v>831</v>
      </c>
    </row>
    <row r="475" spans="2:5" x14ac:dyDescent="0.25">
      <c r="B475" s="276"/>
      <c r="C475" s="277"/>
      <c r="D475" s="197" t="s">
        <v>832</v>
      </c>
      <c r="E475" s="197" t="s">
        <v>833</v>
      </c>
    </row>
    <row r="476" spans="2:5" x14ac:dyDescent="0.25">
      <c r="B476" s="276"/>
      <c r="C476" s="277"/>
      <c r="D476" s="197" t="s">
        <v>834</v>
      </c>
      <c r="E476" s="197" t="s">
        <v>835</v>
      </c>
    </row>
    <row r="477" spans="2:5" x14ac:dyDescent="0.25">
      <c r="B477" s="276"/>
      <c r="C477" s="277"/>
      <c r="D477" s="197" t="s">
        <v>836</v>
      </c>
      <c r="E477" s="197" t="s">
        <v>837</v>
      </c>
    </row>
    <row r="478" spans="2:5" x14ac:dyDescent="0.25">
      <c r="B478" s="276"/>
      <c r="C478" s="277"/>
      <c r="D478" s="197" t="s">
        <v>838</v>
      </c>
      <c r="E478" s="197" t="s">
        <v>839</v>
      </c>
    </row>
    <row r="479" spans="2:5" x14ac:dyDescent="0.25">
      <c r="B479" s="276"/>
      <c r="C479" s="277"/>
      <c r="D479" s="197" t="s">
        <v>840</v>
      </c>
      <c r="E479" s="197" t="s">
        <v>841</v>
      </c>
    </row>
    <row r="480" spans="2:5" x14ac:dyDescent="0.25">
      <c r="B480" s="276"/>
      <c r="C480" s="277"/>
      <c r="D480" s="197" t="s">
        <v>842</v>
      </c>
      <c r="E480" s="197" t="s">
        <v>843</v>
      </c>
    </row>
    <row r="481" spans="2:5" x14ac:dyDescent="0.25">
      <c r="B481" s="276"/>
      <c r="C481" s="277"/>
      <c r="D481" s="197" t="s">
        <v>844</v>
      </c>
      <c r="E481" s="197" t="s">
        <v>845</v>
      </c>
    </row>
    <row r="482" spans="2:5" x14ac:dyDescent="0.25">
      <c r="B482" s="276"/>
      <c r="C482" s="277"/>
      <c r="D482" s="197" t="s">
        <v>846</v>
      </c>
      <c r="E482" s="197" t="s">
        <v>847</v>
      </c>
    </row>
    <row r="483" spans="2:5" x14ac:dyDescent="0.25">
      <c r="B483" s="276"/>
      <c r="C483" s="277"/>
      <c r="D483" s="197" t="s">
        <v>848</v>
      </c>
      <c r="E483" s="197" t="s">
        <v>849</v>
      </c>
    </row>
    <row r="484" spans="2:5" x14ac:dyDescent="0.25">
      <c r="B484" s="276"/>
      <c r="C484" s="277"/>
      <c r="D484" s="197" t="s">
        <v>850</v>
      </c>
      <c r="E484" s="197" t="s">
        <v>851</v>
      </c>
    </row>
    <row r="485" spans="2:5" x14ac:dyDescent="0.25">
      <c r="B485" s="276"/>
      <c r="C485" s="277"/>
      <c r="D485" s="197" t="s">
        <v>850</v>
      </c>
      <c r="E485" s="197" t="s">
        <v>852</v>
      </c>
    </row>
    <row r="486" spans="2:5" x14ac:dyDescent="0.25">
      <c r="B486" s="276"/>
      <c r="C486" s="277"/>
      <c r="D486" s="197" t="s">
        <v>850</v>
      </c>
      <c r="E486" s="197" t="s">
        <v>853</v>
      </c>
    </row>
    <row r="487" spans="2:5" x14ac:dyDescent="0.25">
      <c r="B487" s="276"/>
      <c r="C487" s="277"/>
      <c r="D487" s="197" t="s">
        <v>854</v>
      </c>
      <c r="E487" s="197" t="s">
        <v>855</v>
      </c>
    </row>
    <row r="488" spans="2:5" x14ac:dyDescent="0.25">
      <c r="B488" s="276"/>
      <c r="C488" s="277"/>
      <c r="D488" s="197" t="s">
        <v>856</v>
      </c>
      <c r="E488" s="197" t="s">
        <v>857</v>
      </c>
    </row>
    <row r="489" spans="2:5" x14ac:dyDescent="0.25">
      <c r="B489" s="276"/>
      <c r="C489" s="277"/>
      <c r="D489" s="197" t="s">
        <v>858</v>
      </c>
      <c r="E489" s="197" t="s">
        <v>859</v>
      </c>
    </row>
    <row r="490" spans="2:5" x14ac:dyDescent="0.25">
      <c r="B490" s="276"/>
      <c r="C490" s="277"/>
      <c r="D490" s="197" t="s">
        <v>860</v>
      </c>
      <c r="E490" s="197" t="s">
        <v>861</v>
      </c>
    </row>
    <row r="491" spans="2:5" x14ac:dyDescent="0.25">
      <c r="B491" s="276"/>
      <c r="C491" s="277"/>
      <c r="D491" s="197" t="s">
        <v>862</v>
      </c>
      <c r="E491" s="197" t="s">
        <v>863</v>
      </c>
    </row>
    <row r="492" spans="2:5" x14ac:dyDescent="0.25">
      <c r="B492" s="276"/>
      <c r="C492" s="277"/>
      <c r="D492" s="197" t="s">
        <v>864</v>
      </c>
      <c r="E492" s="197" t="s">
        <v>865</v>
      </c>
    </row>
    <row r="493" spans="2:5" x14ac:dyDescent="0.25">
      <c r="B493" s="276"/>
      <c r="C493" s="277"/>
      <c r="D493" s="197" t="s">
        <v>866</v>
      </c>
      <c r="E493" s="197" t="s">
        <v>867</v>
      </c>
    </row>
    <row r="494" spans="2:5" x14ac:dyDescent="0.25">
      <c r="B494" s="276"/>
      <c r="C494" s="277"/>
      <c r="D494" s="197" t="s">
        <v>868</v>
      </c>
      <c r="E494" s="197" t="s">
        <v>869</v>
      </c>
    </row>
    <row r="495" spans="2:5" x14ac:dyDescent="0.25">
      <c r="B495" s="276"/>
      <c r="C495" s="277"/>
      <c r="D495" s="197" t="s">
        <v>870</v>
      </c>
      <c r="E495" s="197" t="s">
        <v>871</v>
      </c>
    </row>
    <row r="496" spans="2:5" x14ac:dyDescent="0.25">
      <c r="B496" s="276"/>
      <c r="C496" s="277"/>
      <c r="D496" s="197" t="s">
        <v>872</v>
      </c>
      <c r="E496" s="197" t="s">
        <v>873</v>
      </c>
    </row>
    <row r="497" spans="2:5" x14ac:dyDescent="0.25">
      <c r="B497" s="276"/>
      <c r="C497" s="277"/>
      <c r="D497" s="197" t="s">
        <v>874</v>
      </c>
      <c r="E497" s="197" t="s">
        <v>875</v>
      </c>
    </row>
    <row r="498" spans="2:5" x14ac:dyDescent="0.25">
      <c r="B498" s="276"/>
      <c r="C498" s="277"/>
      <c r="D498" s="197" t="s">
        <v>874</v>
      </c>
      <c r="E498" s="197" t="s">
        <v>876</v>
      </c>
    </row>
    <row r="499" spans="2:5" x14ac:dyDescent="0.25">
      <c r="B499" s="276"/>
      <c r="C499" s="277"/>
      <c r="D499" s="197" t="s">
        <v>877</v>
      </c>
      <c r="E499" s="197" t="s">
        <v>878</v>
      </c>
    </row>
    <row r="500" spans="2:5" x14ac:dyDescent="0.25">
      <c r="B500" s="276"/>
      <c r="C500" s="277"/>
      <c r="D500" s="197" t="s">
        <v>879</v>
      </c>
      <c r="E500" s="197" t="s">
        <v>880</v>
      </c>
    </row>
    <row r="501" spans="2:5" x14ac:dyDescent="0.25">
      <c r="B501" s="276"/>
      <c r="C501" s="277"/>
      <c r="D501" s="197" t="s">
        <v>881</v>
      </c>
      <c r="E501" s="197" t="s">
        <v>882</v>
      </c>
    </row>
    <row r="502" spans="2:5" x14ac:dyDescent="0.25">
      <c r="B502" s="276"/>
      <c r="C502" s="277"/>
      <c r="D502" s="197" t="s">
        <v>881</v>
      </c>
      <c r="E502" s="197" t="s">
        <v>883</v>
      </c>
    </row>
    <row r="503" spans="2:5" x14ac:dyDescent="0.25">
      <c r="B503" s="276"/>
      <c r="C503" s="277"/>
      <c r="D503" s="197" t="s">
        <v>884</v>
      </c>
      <c r="E503" s="197" t="s">
        <v>885</v>
      </c>
    </row>
    <row r="504" spans="2:5" x14ac:dyDescent="0.25">
      <c r="B504" s="276"/>
      <c r="C504" s="277"/>
      <c r="D504" s="197" t="s">
        <v>886</v>
      </c>
      <c r="E504" s="197" t="s">
        <v>887</v>
      </c>
    </row>
    <row r="505" spans="2:5" x14ac:dyDescent="0.25">
      <c r="B505" s="276"/>
      <c r="C505" s="277"/>
      <c r="D505" s="197" t="s">
        <v>680</v>
      </c>
      <c r="E505" s="197" t="s">
        <v>888</v>
      </c>
    </row>
    <row r="506" spans="2:5" x14ac:dyDescent="0.25">
      <c r="B506" s="276"/>
      <c r="C506" s="277"/>
      <c r="D506" s="197" t="s">
        <v>889</v>
      </c>
      <c r="E506" s="197" t="s">
        <v>890</v>
      </c>
    </row>
    <row r="507" spans="2:5" x14ac:dyDescent="0.25">
      <c r="B507" s="276"/>
      <c r="C507" s="277"/>
      <c r="D507" s="197" t="s">
        <v>889</v>
      </c>
      <c r="E507" s="197" t="s">
        <v>890</v>
      </c>
    </row>
    <row r="508" spans="2:5" x14ac:dyDescent="0.25">
      <c r="B508" s="276"/>
      <c r="C508" s="277"/>
      <c r="D508" s="197" t="s">
        <v>891</v>
      </c>
      <c r="E508" s="197" t="s">
        <v>892</v>
      </c>
    </row>
    <row r="509" spans="2:5" x14ac:dyDescent="0.25">
      <c r="B509" s="276"/>
      <c r="C509" s="277"/>
      <c r="D509" s="197" t="s">
        <v>893</v>
      </c>
      <c r="E509" s="197" t="s">
        <v>894</v>
      </c>
    </row>
    <row r="510" spans="2:5" x14ac:dyDescent="0.25">
      <c r="B510" s="276"/>
      <c r="C510" s="277"/>
      <c r="D510" s="197" t="s">
        <v>895</v>
      </c>
      <c r="E510" s="197" t="s">
        <v>896</v>
      </c>
    </row>
    <row r="511" spans="2:5" x14ac:dyDescent="0.25">
      <c r="B511" s="276"/>
      <c r="C511" s="277"/>
      <c r="D511" s="197" t="s">
        <v>897</v>
      </c>
      <c r="E511" s="197" t="s">
        <v>898</v>
      </c>
    </row>
    <row r="512" spans="2:5" x14ac:dyDescent="0.25">
      <c r="B512" s="276"/>
      <c r="C512" s="277"/>
      <c r="D512" s="197" t="s">
        <v>899</v>
      </c>
      <c r="E512" s="197" t="s">
        <v>900</v>
      </c>
    </row>
    <row r="513" spans="2:5" x14ac:dyDescent="0.25">
      <c r="B513" s="276"/>
      <c r="C513" s="277"/>
      <c r="D513" s="197" t="s">
        <v>901</v>
      </c>
      <c r="E513" s="197" t="s">
        <v>902</v>
      </c>
    </row>
    <row r="514" spans="2:5" x14ac:dyDescent="0.25">
      <c r="B514" s="276"/>
      <c r="C514" s="277"/>
      <c r="D514" s="197" t="s">
        <v>903</v>
      </c>
      <c r="E514" s="197" t="s">
        <v>904</v>
      </c>
    </row>
    <row r="515" spans="2:5" x14ac:dyDescent="0.25">
      <c r="B515" s="276"/>
      <c r="C515" s="277"/>
      <c r="D515" s="197" t="s">
        <v>905</v>
      </c>
      <c r="E515" s="197" t="s">
        <v>906</v>
      </c>
    </row>
    <row r="516" spans="2:5" x14ac:dyDescent="0.25">
      <c r="B516" s="276"/>
      <c r="C516" s="277"/>
      <c r="D516" s="197" t="s">
        <v>907</v>
      </c>
      <c r="E516" s="197" t="s">
        <v>908</v>
      </c>
    </row>
    <row r="517" spans="2:5" x14ac:dyDescent="0.25">
      <c r="B517" s="276"/>
      <c r="C517" s="277"/>
      <c r="D517" s="197" t="s">
        <v>909</v>
      </c>
      <c r="E517" s="197" t="s">
        <v>910</v>
      </c>
    </row>
    <row r="518" spans="2:5" x14ac:dyDescent="0.25">
      <c r="B518" s="276"/>
      <c r="C518" s="277"/>
      <c r="D518" s="197" t="s">
        <v>911</v>
      </c>
      <c r="E518" s="197" t="s">
        <v>912</v>
      </c>
    </row>
    <row r="519" spans="2:5" x14ac:dyDescent="0.25">
      <c r="B519" s="276"/>
      <c r="C519" s="277"/>
      <c r="D519" s="197" t="s">
        <v>913</v>
      </c>
      <c r="E519" s="197" t="s">
        <v>914</v>
      </c>
    </row>
    <row r="520" spans="2:5" x14ac:dyDescent="0.25">
      <c r="B520" s="276"/>
      <c r="C520" s="277"/>
      <c r="D520" s="197" t="s">
        <v>915</v>
      </c>
      <c r="E520" s="197" t="s">
        <v>916</v>
      </c>
    </row>
    <row r="521" spans="2:5" x14ac:dyDescent="0.25">
      <c r="B521" s="276"/>
      <c r="C521" s="277"/>
      <c r="D521" s="197" t="s">
        <v>917</v>
      </c>
      <c r="E521" s="197" t="s">
        <v>918</v>
      </c>
    </row>
    <row r="522" spans="2:5" x14ac:dyDescent="0.25">
      <c r="B522" s="276"/>
      <c r="C522" s="277"/>
      <c r="D522" s="197" t="s">
        <v>919</v>
      </c>
      <c r="E522" s="197" t="s">
        <v>920</v>
      </c>
    </row>
    <row r="523" spans="2:5" x14ac:dyDescent="0.25">
      <c r="B523" s="276"/>
      <c r="C523" s="277"/>
      <c r="D523" s="197" t="s">
        <v>921</v>
      </c>
      <c r="E523" s="197" t="s">
        <v>922</v>
      </c>
    </row>
    <row r="524" spans="2:5" x14ac:dyDescent="0.25">
      <c r="B524" s="276"/>
      <c r="C524" s="277"/>
      <c r="D524" s="197" t="s">
        <v>923</v>
      </c>
      <c r="E524" s="197" t="s">
        <v>924</v>
      </c>
    </row>
    <row r="525" spans="2:5" x14ac:dyDescent="0.25">
      <c r="B525" s="276"/>
      <c r="C525" s="277"/>
      <c r="D525" s="197" t="s">
        <v>925</v>
      </c>
      <c r="E525" s="197" t="s">
        <v>926</v>
      </c>
    </row>
    <row r="526" spans="2:5" x14ac:dyDescent="0.25">
      <c r="B526" s="276"/>
      <c r="C526" s="277"/>
      <c r="D526" s="197" t="s">
        <v>927</v>
      </c>
      <c r="E526" s="197" t="s">
        <v>928</v>
      </c>
    </row>
    <row r="527" spans="2:5" x14ac:dyDescent="0.25">
      <c r="B527" s="276"/>
      <c r="C527" s="277"/>
      <c r="D527" s="197" t="s">
        <v>929</v>
      </c>
      <c r="E527" s="197" t="s">
        <v>930</v>
      </c>
    </row>
    <row r="528" spans="2:5" x14ac:dyDescent="0.25">
      <c r="B528" s="276"/>
      <c r="C528" s="277"/>
      <c r="D528" s="197" t="s">
        <v>931</v>
      </c>
      <c r="E528" s="197" t="s">
        <v>932</v>
      </c>
    </row>
    <row r="529" spans="2:5" x14ac:dyDescent="0.25">
      <c r="B529" s="276"/>
      <c r="C529" s="277"/>
      <c r="D529" s="197" t="s">
        <v>933</v>
      </c>
      <c r="E529" s="197" t="s">
        <v>934</v>
      </c>
    </row>
    <row r="530" spans="2:5" x14ac:dyDescent="0.25">
      <c r="B530" s="276"/>
      <c r="C530" s="277"/>
      <c r="D530" s="197" t="s">
        <v>935</v>
      </c>
      <c r="E530" s="197" t="s">
        <v>936</v>
      </c>
    </row>
    <row r="531" spans="2:5" x14ac:dyDescent="0.25">
      <c r="B531" s="276"/>
      <c r="C531" s="277"/>
      <c r="D531" s="197" t="s">
        <v>937</v>
      </c>
      <c r="E531" s="197" t="s">
        <v>938</v>
      </c>
    </row>
    <row r="532" spans="2:5" x14ac:dyDescent="0.25">
      <c r="B532" s="276"/>
      <c r="C532" s="277"/>
      <c r="D532" s="197" t="s">
        <v>939</v>
      </c>
      <c r="E532" s="197" t="s">
        <v>940</v>
      </c>
    </row>
    <row r="533" spans="2:5" x14ac:dyDescent="0.25">
      <c r="B533" s="276"/>
      <c r="C533" s="277"/>
      <c r="D533" s="197" t="s">
        <v>941</v>
      </c>
      <c r="E533" s="197" t="s">
        <v>942</v>
      </c>
    </row>
    <row r="534" spans="2:5" x14ac:dyDescent="0.25">
      <c r="B534" s="276"/>
      <c r="C534" s="277"/>
      <c r="D534" s="197" t="s">
        <v>943</v>
      </c>
      <c r="E534" s="197" t="s">
        <v>944</v>
      </c>
    </row>
    <row r="535" spans="2:5" x14ac:dyDescent="0.25">
      <c r="B535" s="276"/>
      <c r="C535" s="277"/>
      <c r="D535" s="197" t="s">
        <v>945</v>
      </c>
      <c r="E535" s="197" t="s">
        <v>946</v>
      </c>
    </row>
    <row r="536" spans="2:5" x14ac:dyDescent="0.25">
      <c r="B536" s="276"/>
      <c r="C536" s="277"/>
      <c r="D536" s="197" t="s">
        <v>947</v>
      </c>
      <c r="E536" s="197" t="s">
        <v>948</v>
      </c>
    </row>
    <row r="537" spans="2:5" x14ac:dyDescent="0.25">
      <c r="B537" s="276"/>
      <c r="C537" s="277"/>
      <c r="D537" s="197" t="s">
        <v>949</v>
      </c>
      <c r="E537" s="197" t="s">
        <v>950</v>
      </c>
    </row>
    <row r="538" spans="2:5" x14ac:dyDescent="0.25">
      <c r="B538" s="276"/>
      <c r="C538" s="277"/>
      <c r="D538" s="197" t="s">
        <v>951</v>
      </c>
      <c r="E538" s="197" t="s">
        <v>952</v>
      </c>
    </row>
    <row r="539" spans="2:5" x14ac:dyDescent="0.25">
      <c r="B539" s="276"/>
      <c r="C539" s="277"/>
      <c r="D539" s="197"/>
      <c r="E539" s="197"/>
    </row>
    <row r="540" spans="2:5" x14ac:dyDescent="0.25">
      <c r="B540" s="276"/>
      <c r="C540" s="277"/>
      <c r="D540" s="197" t="s">
        <v>953</v>
      </c>
      <c r="E540" s="197" t="s">
        <v>954</v>
      </c>
    </row>
    <row r="541" spans="2:5" x14ac:dyDescent="0.25">
      <c r="B541" s="276"/>
      <c r="C541" s="277"/>
      <c r="D541" s="197" t="s">
        <v>955</v>
      </c>
      <c r="E541" s="197" t="s">
        <v>956</v>
      </c>
    </row>
    <row r="542" spans="2:5" x14ac:dyDescent="0.25">
      <c r="B542" s="276"/>
      <c r="C542" s="277"/>
      <c r="D542" s="197" t="s">
        <v>957</v>
      </c>
      <c r="E542" s="197" t="s">
        <v>958</v>
      </c>
    </row>
    <row r="543" spans="2:5" x14ac:dyDescent="0.25">
      <c r="B543" s="276"/>
      <c r="C543" s="277"/>
      <c r="D543" s="197" t="s">
        <v>959</v>
      </c>
      <c r="E543" s="197" t="s">
        <v>960</v>
      </c>
    </row>
    <row r="544" spans="2:5" x14ac:dyDescent="0.25">
      <c r="B544" s="276"/>
      <c r="C544" s="277"/>
      <c r="D544" s="197" t="s">
        <v>961</v>
      </c>
      <c r="E544" s="197" t="s">
        <v>962</v>
      </c>
    </row>
    <row r="545" spans="2:5" x14ac:dyDescent="0.25">
      <c r="B545" s="276"/>
      <c r="C545" s="277"/>
      <c r="D545" s="197" t="s">
        <v>963</v>
      </c>
      <c r="E545" s="197" t="s">
        <v>964</v>
      </c>
    </row>
    <row r="546" spans="2:5" x14ac:dyDescent="0.25">
      <c r="B546" s="276"/>
      <c r="C546" s="277"/>
      <c r="D546" s="197" t="s">
        <v>965</v>
      </c>
      <c r="E546" s="197" t="s">
        <v>966</v>
      </c>
    </row>
    <row r="547" spans="2:5" x14ac:dyDescent="0.25">
      <c r="B547" s="276"/>
      <c r="C547" s="277"/>
      <c r="D547" s="197" t="s">
        <v>967</v>
      </c>
      <c r="E547" s="197" t="s">
        <v>968</v>
      </c>
    </row>
    <row r="548" spans="2:5" x14ac:dyDescent="0.25">
      <c r="B548" s="276"/>
      <c r="C548" s="277"/>
      <c r="D548" s="197" t="s">
        <v>969</v>
      </c>
      <c r="E548" s="197" t="s">
        <v>970</v>
      </c>
    </row>
    <row r="549" spans="2:5" x14ac:dyDescent="0.25">
      <c r="B549" s="276"/>
      <c r="C549" s="277"/>
      <c r="D549" s="197" t="s">
        <v>971</v>
      </c>
      <c r="E549" s="197" t="s">
        <v>972</v>
      </c>
    </row>
    <row r="550" spans="2:5" x14ac:dyDescent="0.25">
      <c r="B550" s="276"/>
      <c r="C550" s="277"/>
      <c r="D550" s="197" t="s">
        <v>973</v>
      </c>
      <c r="E550" s="197" t="s">
        <v>974</v>
      </c>
    </row>
    <row r="551" spans="2:5" x14ac:dyDescent="0.25">
      <c r="B551" s="276"/>
      <c r="C551" s="277"/>
      <c r="D551" s="197" t="s">
        <v>975</v>
      </c>
      <c r="E551" s="197" t="s">
        <v>976</v>
      </c>
    </row>
    <row r="552" spans="2:5" x14ac:dyDescent="0.25">
      <c r="B552" s="276"/>
      <c r="C552" s="277"/>
      <c r="D552" s="197" t="s">
        <v>977</v>
      </c>
      <c r="E552" s="197" t="s">
        <v>978</v>
      </c>
    </row>
    <row r="553" spans="2:5" x14ac:dyDescent="0.25">
      <c r="B553" s="276"/>
      <c r="C553" s="277"/>
      <c r="D553" s="197" t="s">
        <v>979</v>
      </c>
      <c r="E553" s="197" t="s">
        <v>980</v>
      </c>
    </row>
    <row r="554" spans="2:5" x14ac:dyDescent="0.25">
      <c r="B554" s="276"/>
      <c r="C554" s="277"/>
      <c r="D554" s="197" t="s">
        <v>981</v>
      </c>
      <c r="E554" s="197" t="s">
        <v>982</v>
      </c>
    </row>
    <row r="555" spans="2:5" x14ac:dyDescent="0.25">
      <c r="B555" s="276"/>
      <c r="C555" s="277"/>
      <c r="D555" s="197" t="s">
        <v>983</v>
      </c>
      <c r="E555" s="197" t="s">
        <v>984</v>
      </c>
    </row>
    <row r="556" spans="2:5" x14ac:dyDescent="0.25">
      <c r="B556" s="276"/>
      <c r="C556" s="277"/>
      <c r="D556" s="197" t="s">
        <v>985</v>
      </c>
      <c r="E556" s="197" t="s">
        <v>986</v>
      </c>
    </row>
    <row r="557" spans="2:5" x14ac:dyDescent="0.25">
      <c r="B557" s="276"/>
      <c r="C557" s="277"/>
      <c r="D557" s="197" t="s">
        <v>987</v>
      </c>
      <c r="E557" s="197" t="s">
        <v>633</v>
      </c>
    </row>
    <row r="558" spans="2:5" x14ac:dyDescent="0.25">
      <c r="B558" s="276"/>
      <c r="C558" s="277"/>
      <c r="D558" s="197" t="s">
        <v>988</v>
      </c>
      <c r="E558" s="197" t="s">
        <v>989</v>
      </c>
    </row>
    <row r="559" spans="2:5" x14ac:dyDescent="0.25">
      <c r="B559" s="276"/>
      <c r="C559" s="277"/>
      <c r="D559" s="197" t="s">
        <v>990</v>
      </c>
      <c r="E559" s="197" t="s">
        <v>991</v>
      </c>
    </row>
    <row r="560" spans="2:5" x14ac:dyDescent="0.25">
      <c r="B560" s="276"/>
      <c r="C560" s="277"/>
      <c r="D560" s="197" t="s">
        <v>992</v>
      </c>
      <c r="E560" s="197" t="s">
        <v>993</v>
      </c>
    </row>
    <row r="561" spans="2:5" x14ac:dyDescent="0.25">
      <c r="B561" s="276"/>
      <c r="C561" s="277"/>
      <c r="D561" s="197" t="s">
        <v>994</v>
      </c>
      <c r="E561" s="197" t="s">
        <v>995</v>
      </c>
    </row>
    <row r="562" spans="2:5" x14ac:dyDescent="0.25">
      <c r="B562" s="276"/>
      <c r="C562" s="277"/>
      <c r="D562" s="197" t="s">
        <v>994</v>
      </c>
      <c r="E562" s="197" t="s">
        <v>996</v>
      </c>
    </row>
    <row r="563" spans="2:5" x14ac:dyDescent="0.25">
      <c r="B563" s="276"/>
      <c r="C563" s="277"/>
      <c r="D563" s="197" t="s">
        <v>997</v>
      </c>
      <c r="E563" s="197" t="s">
        <v>998</v>
      </c>
    </row>
    <row r="564" spans="2:5" x14ac:dyDescent="0.25">
      <c r="B564" s="276"/>
      <c r="C564" s="277"/>
      <c r="D564" s="197" t="s">
        <v>997</v>
      </c>
      <c r="E564" s="197" t="s">
        <v>999</v>
      </c>
    </row>
    <row r="565" spans="2:5" x14ac:dyDescent="0.25">
      <c r="B565" s="276"/>
      <c r="C565" s="277"/>
      <c r="D565" s="197" t="s">
        <v>1000</v>
      </c>
      <c r="E565" s="197" t="s">
        <v>1001</v>
      </c>
    </row>
    <row r="566" spans="2:5" x14ac:dyDescent="0.25">
      <c r="B566" s="276"/>
      <c r="C566" s="277"/>
      <c r="D566" s="197" t="s">
        <v>1002</v>
      </c>
      <c r="E566" s="197" t="s">
        <v>1003</v>
      </c>
    </row>
    <row r="567" spans="2:5" x14ac:dyDescent="0.25">
      <c r="B567" s="276"/>
      <c r="C567" s="277"/>
      <c r="D567" s="197" t="s">
        <v>1004</v>
      </c>
      <c r="E567" s="197" t="s">
        <v>1005</v>
      </c>
    </row>
    <row r="568" spans="2:5" x14ac:dyDescent="0.25">
      <c r="B568" s="276"/>
      <c r="C568" s="277"/>
      <c r="D568" s="197" t="s">
        <v>1006</v>
      </c>
      <c r="E568" s="197" t="s">
        <v>1007</v>
      </c>
    </row>
    <row r="569" spans="2:5" x14ac:dyDescent="0.25">
      <c r="B569" s="276"/>
      <c r="C569" s="277"/>
      <c r="D569" s="197" t="s">
        <v>1008</v>
      </c>
      <c r="E569" s="197" t="s">
        <v>1009</v>
      </c>
    </row>
    <row r="570" spans="2:5" x14ac:dyDescent="0.25">
      <c r="B570" s="276"/>
      <c r="C570" s="277"/>
      <c r="D570" s="197" t="s">
        <v>1010</v>
      </c>
      <c r="E570" s="197" t="s">
        <v>1011</v>
      </c>
    </row>
    <row r="571" spans="2:5" x14ac:dyDescent="0.25">
      <c r="B571" s="276"/>
      <c r="C571" s="277"/>
      <c r="D571" s="197" t="s">
        <v>1012</v>
      </c>
      <c r="E571" s="197" t="s">
        <v>1013</v>
      </c>
    </row>
    <row r="572" spans="2:5" x14ac:dyDescent="0.25">
      <c r="B572" s="276"/>
      <c r="C572" s="277"/>
      <c r="D572" s="197" t="s">
        <v>1014</v>
      </c>
      <c r="E572" s="197" t="s">
        <v>1015</v>
      </c>
    </row>
    <row r="573" spans="2:5" x14ac:dyDescent="0.25">
      <c r="B573" s="276"/>
      <c r="C573" s="277"/>
      <c r="D573" s="197" t="s">
        <v>1016</v>
      </c>
      <c r="E573" s="197" t="s">
        <v>1017</v>
      </c>
    </row>
    <row r="574" spans="2:5" x14ac:dyDescent="0.25">
      <c r="B574" s="276"/>
      <c r="C574" s="277"/>
      <c r="D574" s="197" t="s">
        <v>1018</v>
      </c>
      <c r="E574" s="197" t="s">
        <v>1019</v>
      </c>
    </row>
    <row r="575" spans="2:5" x14ac:dyDescent="0.25">
      <c r="B575" s="276"/>
      <c r="C575" s="277"/>
      <c r="D575" s="197" t="s">
        <v>1020</v>
      </c>
      <c r="E575" s="197" t="s">
        <v>1021</v>
      </c>
    </row>
    <row r="576" spans="2:5" x14ac:dyDescent="0.25">
      <c r="B576" s="276"/>
      <c r="C576" s="277"/>
      <c r="D576" s="197" t="s">
        <v>1022</v>
      </c>
      <c r="E576" s="197" t="s">
        <v>1023</v>
      </c>
    </row>
    <row r="577" spans="2:5" x14ac:dyDescent="0.25">
      <c r="B577" s="276"/>
      <c r="C577" s="277"/>
      <c r="D577" s="197" t="s">
        <v>1024</v>
      </c>
      <c r="E577" s="197" t="s">
        <v>1025</v>
      </c>
    </row>
    <row r="578" spans="2:5" x14ac:dyDescent="0.25">
      <c r="B578" s="276"/>
      <c r="C578" s="277"/>
      <c r="D578" s="197" t="s">
        <v>1026</v>
      </c>
      <c r="E578" s="197" t="s">
        <v>1027</v>
      </c>
    </row>
    <row r="579" spans="2:5" x14ac:dyDescent="0.25">
      <c r="B579" s="276"/>
      <c r="C579" s="277"/>
      <c r="D579" s="197" t="s">
        <v>1026</v>
      </c>
      <c r="E579" s="197" t="s">
        <v>1027</v>
      </c>
    </row>
    <row r="580" spans="2:5" x14ac:dyDescent="0.25">
      <c r="B580" s="276"/>
      <c r="C580" s="277"/>
      <c r="D580" s="197" t="s">
        <v>1028</v>
      </c>
      <c r="E580" s="197" t="s">
        <v>1029</v>
      </c>
    </row>
    <row r="581" spans="2:5" x14ac:dyDescent="0.25">
      <c r="B581" s="276"/>
      <c r="C581" s="277"/>
      <c r="D581" s="197" t="s">
        <v>1030</v>
      </c>
      <c r="E581" s="197" t="s">
        <v>1027</v>
      </c>
    </row>
    <row r="582" spans="2:5" x14ac:dyDescent="0.25">
      <c r="B582" s="276"/>
      <c r="C582" s="277"/>
      <c r="D582" s="197" t="s">
        <v>1031</v>
      </c>
      <c r="E582" s="197" t="s">
        <v>1032</v>
      </c>
    </row>
    <row r="583" spans="2:5" x14ac:dyDescent="0.25">
      <c r="B583" s="276"/>
      <c r="C583" s="277"/>
      <c r="D583" s="197" t="s">
        <v>1033</v>
      </c>
      <c r="E583" s="197" t="s">
        <v>1034</v>
      </c>
    </row>
    <row r="584" spans="2:5" x14ac:dyDescent="0.25">
      <c r="B584" s="276"/>
      <c r="C584" s="277"/>
      <c r="D584" s="197" t="s">
        <v>1035</v>
      </c>
      <c r="E584" s="197" t="s">
        <v>1036</v>
      </c>
    </row>
    <row r="585" spans="2:5" x14ac:dyDescent="0.25">
      <c r="B585" s="276"/>
      <c r="C585" s="277"/>
      <c r="D585" s="197" t="s">
        <v>1037</v>
      </c>
      <c r="E585" s="197" t="s">
        <v>1038</v>
      </c>
    </row>
    <row r="586" spans="2:5" x14ac:dyDescent="0.25">
      <c r="B586" s="276"/>
      <c r="C586" s="277"/>
      <c r="D586" s="197" t="s">
        <v>1039</v>
      </c>
      <c r="E586" s="197" t="s">
        <v>1040</v>
      </c>
    </row>
    <row r="587" spans="2:5" x14ac:dyDescent="0.25">
      <c r="B587" s="276"/>
      <c r="C587" s="277"/>
      <c r="D587" s="197" t="s">
        <v>1041</v>
      </c>
      <c r="E587" s="197" t="s">
        <v>1042</v>
      </c>
    </row>
    <row r="588" spans="2:5" x14ac:dyDescent="0.25">
      <c r="B588" s="276"/>
      <c r="C588" s="277"/>
      <c r="D588" s="197" t="s">
        <v>1043</v>
      </c>
      <c r="E588" s="197" t="s">
        <v>1044</v>
      </c>
    </row>
    <row r="589" spans="2:5" x14ac:dyDescent="0.25">
      <c r="B589" s="276"/>
      <c r="C589" s="277"/>
      <c r="D589" s="197" t="s">
        <v>1045</v>
      </c>
      <c r="E589" s="197" t="s">
        <v>1046</v>
      </c>
    </row>
    <row r="590" spans="2:5" x14ac:dyDescent="0.25">
      <c r="B590" s="276"/>
      <c r="C590" s="277"/>
      <c r="D590" s="197" t="s">
        <v>1047</v>
      </c>
      <c r="E590" s="197" t="s">
        <v>1048</v>
      </c>
    </row>
    <row r="591" spans="2:5" x14ac:dyDescent="0.25">
      <c r="B591" s="276"/>
      <c r="C591" s="277"/>
      <c r="D591" s="197" t="s">
        <v>1049</v>
      </c>
      <c r="E591" s="197" t="s">
        <v>1050</v>
      </c>
    </row>
    <row r="592" spans="2:5" x14ac:dyDescent="0.25">
      <c r="B592" s="276"/>
      <c r="C592" s="277"/>
      <c r="D592" s="197" t="s">
        <v>1049</v>
      </c>
      <c r="E592" s="197" t="s">
        <v>1051</v>
      </c>
    </row>
    <row r="593" spans="2:5" x14ac:dyDescent="0.25">
      <c r="B593" s="276"/>
      <c r="C593" s="277"/>
      <c r="D593" s="197" t="s">
        <v>1049</v>
      </c>
      <c r="E593" s="197" t="s">
        <v>1052</v>
      </c>
    </row>
    <row r="594" spans="2:5" x14ac:dyDescent="0.25">
      <c r="B594" s="276"/>
      <c r="C594" s="277"/>
      <c r="D594" s="197" t="s">
        <v>1053</v>
      </c>
      <c r="E594" s="197" t="s">
        <v>1054</v>
      </c>
    </row>
    <row r="595" spans="2:5" x14ac:dyDescent="0.25">
      <c r="B595" s="276"/>
      <c r="C595" s="277"/>
      <c r="D595" s="197" t="s">
        <v>1053</v>
      </c>
      <c r="E595" s="197" t="s">
        <v>1055</v>
      </c>
    </row>
    <row r="596" spans="2:5" x14ac:dyDescent="0.25">
      <c r="B596" s="276"/>
      <c r="C596" s="277"/>
      <c r="D596" s="197" t="s">
        <v>1053</v>
      </c>
      <c r="E596" s="197" t="s">
        <v>1055</v>
      </c>
    </row>
    <row r="597" spans="2:5" x14ac:dyDescent="0.25">
      <c r="B597" s="276"/>
      <c r="C597" s="277"/>
      <c r="D597" s="197" t="s">
        <v>1053</v>
      </c>
      <c r="E597" s="197" t="s">
        <v>1056</v>
      </c>
    </row>
    <row r="598" spans="2:5" x14ac:dyDescent="0.25">
      <c r="B598" s="276"/>
      <c r="C598" s="277"/>
      <c r="D598" s="197" t="s">
        <v>1057</v>
      </c>
      <c r="E598" s="197" t="s">
        <v>1058</v>
      </c>
    </row>
    <row r="599" spans="2:5" x14ac:dyDescent="0.25">
      <c r="B599" s="276"/>
      <c r="C599" s="277"/>
      <c r="D599" s="197" t="s">
        <v>1059</v>
      </c>
      <c r="E599" s="197" t="s">
        <v>1060</v>
      </c>
    </row>
    <row r="600" spans="2:5" x14ac:dyDescent="0.25">
      <c r="B600" s="276"/>
      <c r="C600" s="277"/>
      <c r="D600" s="197" t="s">
        <v>1059</v>
      </c>
      <c r="E600" s="197" t="s">
        <v>1061</v>
      </c>
    </row>
    <row r="601" spans="2:5" x14ac:dyDescent="0.25">
      <c r="B601" s="276"/>
      <c r="C601" s="277"/>
      <c r="D601" s="197" t="s">
        <v>1062</v>
      </c>
      <c r="E601" s="197" t="s">
        <v>1063</v>
      </c>
    </row>
    <row r="602" spans="2:5" x14ac:dyDescent="0.25">
      <c r="B602" s="276"/>
      <c r="C602" s="277"/>
      <c r="D602" s="197" t="s">
        <v>1064</v>
      </c>
      <c r="E602" s="197" t="s">
        <v>1065</v>
      </c>
    </row>
    <row r="603" spans="2:5" x14ac:dyDescent="0.25">
      <c r="B603" s="276"/>
      <c r="C603" s="277"/>
      <c r="D603" s="197" t="s">
        <v>1066</v>
      </c>
      <c r="E603" s="197" t="s">
        <v>1067</v>
      </c>
    </row>
    <row r="604" spans="2:5" x14ac:dyDescent="0.25">
      <c r="B604" s="276"/>
      <c r="C604" s="277"/>
      <c r="D604" s="197" t="s">
        <v>1068</v>
      </c>
      <c r="E604" s="197" t="s">
        <v>1069</v>
      </c>
    </row>
    <row r="605" spans="2:5" x14ac:dyDescent="0.25">
      <c r="B605" s="276"/>
      <c r="C605" s="277"/>
      <c r="D605" s="197" t="s">
        <v>1070</v>
      </c>
      <c r="E605" s="197" t="s">
        <v>1071</v>
      </c>
    </row>
    <row r="606" spans="2:5" x14ac:dyDescent="0.25">
      <c r="B606" s="276"/>
      <c r="C606" s="277"/>
      <c r="D606" s="197" t="s">
        <v>1072</v>
      </c>
      <c r="E606" s="197" t="s">
        <v>1073</v>
      </c>
    </row>
    <row r="607" spans="2:5" x14ac:dyDescent="0.25">
      <c r="B607" s="276"/>
      <c r="C607" s="277"/>
      <c r="D607" s="197" t="s">
        <v>1072</v>
      </c>
      <c r="E607" s="197" t="s">
        <v>1074</v>
      </c>
    </row>
    <row r="608" spans="2:5" x14ac:dyDescent="0.25">
      <c r="B608" s="276"/>
      <c r="C608" s="277"/>
      <c r="D608" s="197" t="s">
        <v>1072</v>
      </c>
      <c r="E608" s="197" t="s">
        <v>1075</v>
      </c>
    </row>
    <row r="609" spans="2:5" x14ac:dyDescent="0.25">
      <c r="B609" s="276"/>
      <c r="C609" s="277"/>
      <c r="D609" s="197" t="s">
        <v>1076</v>
      </c>
      <c r="E609" s="197" t="s">
        <v>1077</v>
      </c>
    </row>
    <row r="610" spans="2:5" x14ac:dyDescent="0.25">
      <c r="B610" s="276"/>
      <c r="C610" s="277"/>
      <c r="D610" s="197" t="s">
        <v>1078</v>
      </c>
      <c r="E610" s="197" t="s">
        <v>1079</v>
      </c>
    </row>
    <row r="611" spans="2:5" x14ac:dyDescent="0.25">
      <c r="B611" s="276"/>
      <c r="C611" s="277"/>
      <c r="D611" s="197" t="s">
        <v>1080</v>
      </c>
      <c r="E611" s="197" t="s">
        <v>1081</v>
      </c>
    </row>
    <row r="612" spans="2:5" x14ac:dyDescent="0.25">
      <c r="B612" s="276"/>
      <c r="C612" s="277"/>
      <c r="D612" s="197" t="s">
        <v>1082</v>
      </c>
      <c r="E612" s="197" t="s">
        <v>1083</v>
      </c>
    </row>
    <row r="613" spans="2:5" x14ac:dyDescent="0.25">
      <c r="B613" s="276"/>
      <c r="C613" s="277"/>
      <c r="D613" s="197" t="s">
        <v>1084</v>
      </c>
      <c r="E613" s="197" t="s">
        <v>1085</v>
      </c>
    </row>
    <row r="614" spans="2:5" x14ac:dyDescent="0.25">
      <c r="B614" s="276"/>
      <c r="C614" s="277"/>
      <c r="D614" s="197" t="s">
        <v>1086</v>
      </c>
      <c r="E614" s="197" t="s">
        <v>1087</v>
      </c>
    </row>
    <row r="615" spans="2:5" x14ac:dyDescent="0.25">
      <c r="B615" s="276"/>
      <c r="C615" s="277"/>
      <c r="D615" s="197" t="s">
        <v>1088</v>
      </c>
      <c r="E615" s="197" t="s">
        <v>1089</v>
      </c>
    </row>
    <row r="616" spans="2:5" x14ac:dyDescent="0.25">
      <c r="B616" s="276"/>
      <c r="C616" s="277"/>
      <c r="D616" s="197" t="s">
        <v>1088</v>
      </c>
      <c r="E616" s="197" t="s">
        <v>1090</v>
      </c>
    </row>
    <row r="617" spans="2:5" x14ac:dyDescent="0.25">
      <c r="B617" s="276"/>
      <c r="C617" s="277"/>
      <c r="D617" s="197" t="s">
        <v>1088</v>
      </c>
      <c r="E617" s="197" t="s">
        <v>1091</v>
      </c>
    </row>
    <row r="618" spans="2:5" x14ac:dyDescent="0.25">
      <c r="B618" s="276"/>
      <c r="C618" s="277"/>
      <c r="D618" s="197" t="s">
        <v>1088</v>
      </c>
      <c r="E618" s="197" t="s">
        <v>1092</v>
      </c>
    </row>
    <row r="619" spans="2:5" x14ac:dyDescent="0.25">
      <c r="B619" s="276"/>
      <c r="C619" s="277"/>
      <c r="D619" s="197" t="s">
        <v>1088</v>
      </c>
      <c r="E619" s="197" t="s">
        <v>1093</v>
      </c>
    </row>
    <row r="620" spans="2:5" x14ac:dyDescent="0.25">
      <c r="B620" s="276"/>
      <c r="C620" s="277"/>
      <c r="D620" s="197" t="s">
        <v>1094</v>
      </c>
      <c r="E620" s="197" t="s">
        <v>1095</v>
      </c>
    </row>
    <row r="621" spans="2:5" x14ac:dyDescent="0.25">
      <c r="B621" s="276"/>
      <c r="C621" s="277"/>
      <c r="D621" s="197" t="s">
        <v>1096</v>
      </c>
      <c r="E621" s="197" t="s">
        <v>1097</v>
      </c>
    </row>
    <row r="622" spans="2:5" x14ac:dyDescent="0.25">
      <c r="B622" s="276"/>
      <c r="C622" s="277"/>
      <c r="D622" s="197" t="s">
        <v>1098</v>
      </c>
      <c r="E622" s="197" t="s">
        <v>1099</v>
      </c>
    </row>
    <row r="623" spans="2:5" x14ac:dyDescent="0.25">
      <c r="B623" s="276"/>
      <c r="C623" s="277"/>
      <c r="D623" s="197" t="s">
        <v>1100</v>
      </c>
      <c r="E623" s="197" t="s">
        <v>1101</v>
      </c>
    </row>
    <row r="624" spans="2:5" x14ac:dyDescent="0.25">
      <c r="B624" s="276"/>
      <c r="C624" s="277"/>
      <c r="D624" s="197" t="s">
        <v>1102</v>
      </c>
      <c r="E624" s="197" t="s">
        <v>1103</v>
      </c>
    </row>
    <row r="625" spans="2:5" x14ac:dyDescent="0.25">
      <c r="B625" s="276"/>
      <c r="C625" s="277"/>
      <c r="D625" s="197" t="s">
        <v>1104</v>
      </c>
      <c r="E625" s="197" t="s">
        <v>1105</v>
      </c>
    </row>
    <row r="626" spans="2:5" x14ac:dyDescent="0.25">
      <c r="B626" s="276"/>
      <c r="C626" s="277"/>
      <c r="D626" s="197" t="s">
        <v>1106</v>
      </c>
      <c r="E626" s="197" t="s">
        <v>1107</v>
      </c>
    </row>
    <row r="627" spans="2:5" x14ac:dyDescent="0.25">
      <c r="B627" s="276"/>
      <c r="C627" s="277"/>
      <c r="D627" s="197" t="s">
        <v>1108</v>
      </c>
      <c r="E627" s="197" t="s">
        <v>1109</v>
      </c>
    </row>
    <row r="628" spans="2:5" x14ac:dyDescent="0.25">
      <c r="B628" s="276"/>
      <c r="C628" s="277"/>
      <c r="D628" s="197" t="s">
        <v>1110</v>
      </c>
      <c r="E628" s="197" t="s">
        <v>1111</v>
      </c>
    </row>
    <row r="629" spans="2:5" x14ac:dyDescent="0.25">
      <c r="B629" s="276"/>
      <c r="C629" s="277"/>
      <c r="D629" s="197" t="s">
        <v>1112</v>
      </c>
      <c r="E629" s="197" t="s">
        <v>1113</v>
      </c>
    </row>
    <row r="630" spans="2:5" x14ac:dyDescent="0.25">
      <c r="B630" s="276"/>
      <c r="C630" s="277"/>
      <c r="D630" s="197" t="s">
        <v>1114</v>
      </c>
      <c r="E630" s="197" t="s">
        <v>1115</v>
      </c>
    </row>
    <row r="631" spans="2:5" x14ac:dyDescent="0.25">
      <c r="B631" s="276"/>
      <c r="C631" s="277"/>
      <c r="D631" s="197" t="s">
        <v>1116</v>
      </c>
      <c r="E631" s="197" t="s">
        <v>1117</v>
      </c>
    </row>
    <row r="632" spans="2:5" x14ac:dyDescent="0.25">
      <c r="B632" s="276"/>
      <c r="C632" s="277"/>
      <c r="D632" s="197" t="s">
        <v>1118</v>
      </c>
      <c r="E632" s="197" t="s">
        <v>1119</v>
      </c>
    </row>
    <row r="633" spans="2:5" x14ac:dyDescent="0.25">
      <c r="B633" s="276"/>
      <c r="C633" s="277"/>
      <c r="D633" s="197" t="s">
        <v>1120</v>
      </c>
      <c r="E633" s="197" t="s">
        <v>1121</v>
      </c>
    </row>
    <row r="634" spans="2:5" x14ac:dyDescent="0.25">
      <c r="B634" s="276"/>
      <c r="C634" s="277"/>
      <c r="D634" s="197" t="s">
        <v>1120</v>
      </c>
      <c r="E634" s="197" t="s">
        <v>1121</v>
      </c>
    </row>
    <row r="635" spans="2:5" x14ac:dyDescent="0.25">
      <c r="B635" s="276"/>
      <c r="C635" s="277"/>
      <c r="D635" s="197" t="s">
        <v>1122</v>
      </c>
      <c r="E635" s="197" t="s">
        <v>1123</v>
      </c>
    </row>
    <row r="636" spans="2:5" x14ac:dyDescent="0.25">
      <c r="B636" s="276"/>
      <c r="C636" s="277"/>
      <c r="D636" s="197" t="s">
        <v>1124</v>
      </c>
      <c r="E636" s="197" t="s">
        <v>1125</v>
      </c>
    </row>
    <row r="637" spans="2:5" x14ac:dyDescent="0.25">
      <c r="B637" s="276"/>
      <c r="C637" s="277"/>
      <c r="D637" s="197" t="s">
        <v>1126</v>
      </c>
      <c r="E637" s="197" t="s">
        <v>1127</v>
      </c>
    </row>
    <row r="638" spans="2:5" x14ac:dyDescent="0.25">
      <c r="B638" s="276"/>
      <c r="C638" s="277"/>
      <c r="D638" s="197" t="s">
        <v>1128</v>
      </c>
      <c r="E638" s="197" t="s">
        <v>1129</v>
      </c>
    </row>
    <row r="639" spans="2:5" x14ac:dyDescent="0.25">
      <c r="B639" s="276"/>
      <c r="C639" s="277"/>
      <c r="D639" s="197" t="s">
        <v>1130</v>
      </c>
      <c r="E639" s="197" t="s">
        <v>1131</v>
      </c>
    </row>
    <row r="640" spans="2:5" x14ac:dyDescent="0.25">
      <c r="B640" s="276"/>
      <c r="C640" s="277"/>
      <c r="D640" s="197" t="s">
        <v>1132</v>
      </c>
      <c r="E640" s="197" t="s">
        <v>1133</v>
      </c>
    </row>
    <row r="641" spans="2:5" x14ac:dyDescent="0.25">
      <c r="B641" s="276"/>
      <c r="C641" s="277"/>
      <c r="D641" s="197" t="s">
        <v>1134</v>
      </c>
      <c r="E641" s="197" t="s">
        <v>1135</v>
      </c>
    </row>
    <row r="642" spans="2:5" x14ac:dyDescent="0.25">
      <c r="B642" s="276"/>
      <c r="C642" s="277"/>
      <c r="D642" s="197" t="s">
        <v>1136</v>
      </c>
      <c r="E642" s="197" t="s">
        <v>1137</v>
      </c>
    </row>
    <row r="643" spans="2:5" x14ac:dyDescent="0.25">
      <c r="B643" s="276"/>
      <c r="C643" s="277"/>
      <c r="D643" s="197" t="s">
        <v>1138</v>
      </c>
      <c r="E643" s="197" t="s">
        <v>1139</v>
      </c>
    </row>
    <row r="644" spans="2:5" x14ac:dyDescent="0.25">
      <c r="B644" s="276"/>
      <c r="C644" s="277"/>
      <c r="D644" s="197" t="s">
        <v>1140</v>
      </c>
      <c r="E644" s="197" t="s">
        <v>1141</v>
      </c>
    </row>
    <row r="645" spans="2:5" x14ac:dyDescent="0.25">
      <c r="B645" s="276"/>
      <c r="C645" s="277"/>
      <c r="D645" s="197" t="s">
        <v>1142</v>
      </c>
      <c r="E645" s="197" t="s">
        <v>1143</v>
      </c>
    </row>
    <row r="646" spans="2:5" x14ac:dyDescent="0.25">
      <c r="B646" s="276"/>
      <c r="C646" s="277"/>
      <c r="D646" s="197" t="s">
        <v>1144</v>
      </c>
      <c r="E646" s="197" t="s">
        <v>1145</v>
      </c>
    </row>
    <row r="647" spans="2:5" x14ac:dyDescent="0.25">
      <c r="B647" s="276"/>
      <c r="C647" s="277"/>
      <c r="D647" s="197" t="s">
        <v>1144</v>
      </c>
      <c r="E647" s="197" t="s">
        <v>1145</v>
      </c>
    </row>
    <row r="648" spans="2:5" x14ac:dyDescent="0.25">
      <c r="B648" s="276"/>
      <c r="C648" s="277"/>
      <c r="D648" s="197" t="s">
        <v>1146</v>
      </c>
      <c r="E648" s="197" t="s">
        <v>1147</v>
      </c>
    </row>
    <row r="649" spans="2:5" x14ac:dyDescent="0.25">
      <c r="B649" s="276"/>
      <c r="C649" s="277"/>
      <c r="D649" s="197" t="s">
        <v>1148</v>
      </c>
      <c r="E649" s="197" t="s">
        <v>1149</v>
      </c>
    </row>
    <row r="650" spans="2:5" x14ac:dyDescent="0.25">
      <c r="B650" s="276"/>
      <c r="C650" s="277"/>
      <c r="D650" s="197" t="s">
        <v>1148</v>
      </c>
      <c r="E650" s="197" t="s">
        <v>1149</v>
      </c>
    </row>
    <row r="651" spans="2:5" x14ac:dyDescent="0.25">
      <c r="B651" s="276"/>
      <c r="C651" s="277"/>
      <c r="D651" s="197" t="s">
        <v>1150</v>
      </c>
      <c r="E651" s="197" t="s">
        <v>1151</v>
      </c>
    </row>
    <row r="652" spans="2:5" x14ac:dyDescent="0.25">
      <c r="B652" s="276"/>
      <c r="C652" s="277"/>
      <c r="D652" s="197" t="s">
        <v>1152</v>
      </c>
      <c r="E652" s="197" t="s">
        <v>1153</v>
      </c>
    </row>
    <row r="653" spans="2:5" x14ac:dyDescent="0.25">
      <c r="B653" s="276"/>
      <c r="C653" s="277"/>
      <c r="D653" s="197" t="s">
        <v>1154</v>
      </c>
      <c r="E653" s="197" t="s">
        <v>1155</v>
      </c>
    </row>
    <row r="654" spans="2:5" x14ac:dyDescent="0.25">
      <c r="B654" s="276"/>
      <c r="C654" s="277"/>
      <c r="D654" s="197" t="s">
        <v>1156</v>
      </c>
      <c r="E654" s="197" t="s">
        <v>1157</v>
      </c>
    </row>
    <row r="655" spans="2:5" x14ac:dyDescent="0.25">
      <c r="B655" s="276"/>
      <c r="C655" s="277"/>
      <c r="D655" s="197" t="s">
        <v>1158</v>
      </c>
      <c r="E655" s="197" t="s">
        <v>1159</v>
      </c>
    </row>
    <row r="656" spans="2:5" x14ac:dyDescent="0.25">
      <c r="B656" s="276"/>
      <c r="C656" s="277"/>
      <c r="D656" s="197" t="s">
        <v>1160</v>
      </c>
      <c r="E656" s="197" t="s">
        <v>1161</v>
      </c>
    </row>
    <row r="657" spans="2:5" x14ac:dyDescent="0.25">
      <c r="B657" s="276"/>
      <c r="C657" s="277"/>
      <c r="D657" s="197" t="s">
        <v>1162</v>
      </c>
      <c r="E657" s="197" t="s">
        <v>1163</v>
      </c>
    </row>
    <row r="658" spans="2:5" x14ac:dyDescent="0.25">
      <c r="B658" s="276"/>
      <c r="C658" s="277"/>
      <c r="D658" s="197" t="s">
        <v>1164</v>
      </c>
      <c r="E658" s="197" t="s">
        <v>1165</v>
      </c>
    </row>
    <row r="659" spans="2:5" x14ac:dyDescent="0.25">
      <c r="B659" s="276"/>
      <c r="C659" s="277"/>
      <c r="D659" s="197" t="s">
        <v>1166</v>
      </c>
      <c r="E659" s="197" t="s">
        <v>1167</v>
      </c>
    </row>
    <row r="660" spans="2:5" x14ac:dyDescent="0.25">
      <c r="B660" s="276"/>
      <c r="C660" s="277"/>
      <c r="D660" s="197" t="s">
        <v>1168</v>
      </c>
      <c r="E660" s="197" t="s">
        <v>1169</v>
      </c>
    </row>
    <row r="661" spans="2:5" x14ac:dyDescent="0.25">
      <c r="B661" s="276"/>
      <c r="C661" s="277"/>
      <c r="D661" s="197" t="s">
        <v>1170</v>
      </c>
      <c r="E661" s="197" t="s">
        <v>1171</v>
      </c>
    </row>
    <row r="662" spans="2:5" x14ac:dyDescent="0.25">
      <c r="B662" s="276"/>
      <c r="C662" s="277"/>
      <c r="D662" s="197" t="s">
        <v>1172</v>
      </c>
      <c r="E662" s="197" t="s">
        <v>1173</v>
      </c>
    </row>
    <row r="663" spans="2:5" x14ac:dyDescent="0.25">
      <c r="B663" s="276"/>
      <c r="C663" s="277"/>
      <c r="D663" s="197" t="s">
        <v>1174</v>
      </c>
      <c r="E663" s="197" t="s">
        <v>1175</v>
      </c>
    </row>
    <row r="664" spans="2:5" x14ac:dyDescent="0.25">
      <c r="B664" s="276"/>
      <c r="C664" s="277"/>
      <c r="D664" s="197" t="s">
        <v>1174</v>
      </c>
      <c r="E664" s="197" t="s">
        <v>1175</v>
      </c>
    </row>
    <row r="665" spans="2:5" x14ac:dyDescent="0.25">
      <c r="B665" s="276"/>
      <c r="C665" s="277"/>
      <c r="D665" s="197" t="s">
        <v>1174</v>
      </c>
      <c r="E665" s="197" t="s">
        <v>1176</v>
      </c>
    </row>
    <row r="666" spans="2:5" x14ac:dyDescent="0.25">
      <c r="B666" s="276"/>
      <c r="C666" s="277"/>
      <c r="D666" s="197" t="s">
        <v>1174</v>
      </c>
      <c r="E666" s="197" t="s">
        <v>1176</v>
      </c>
    </row>
    <row r="667" spans="2:5" x14ac:dyDescent="0.25">
      <c r="B667" s="276"/>
      <c r="C667" s="277"/>
      <c r="D667" s="197" t="s">
        <v>1174</v>
      </c>
      <c r="E667" s="197" t="s">
        <v>1176</v>
      </c>
    </row>
    <row r="668" spans="2:5" x14ac:dyDescent="0.25">
      <c r="B668" s="276"/>
      <c r="C668" s="277"/>
      <c r="D668" s="197" t="s">
        <v>1177</v>
      </c>
      <c r="E668" s="197" t="s">
        <v>1178</v>
      </c>
    </row>
    <row r="669" spans="2:5" x14ac:dyDescent="0.25">
      <c r="B669" s="276"/>
      <c r="C669" s="277"/>
      <c r="D669" s="197" t="s">
        <v>1177</v>
      </c>
      <c r="E669" s="197" t="s">
        <v>1179</v>
      </c>
    </row>
    <row r="670" spans="2:5" x14ac:dyDescent="0.25">
      <c r="B670" s="276"/>
      <c r="C670" s="277"/>
      <c r="D670" s="197" t="s">
        <v>1180</v>
      </c>
      <c r="E670" s="197" t="s">
        <v>1181</v>
      </c>
    </row>
    <row r="671" spans="2:5" x14ac:dyDescent="0.25">
      <c r="B671" s="276"/>
      <c r="C671" s="277"/>
      <c r="D671" s="197" t="s">
        <v>1182</v>
      </c>
      <c r="E671" s="197" t="s">
        <v>1183</v>
      </c>
    </row>
    <row r="672" spans="2:5" x14ac:dyDescent="0.25">
      <c r="B672" s="276"/>
      <c r="C672" s="277"/>
      <c r="D672" s="197" t="s">
        <v>1184</v>
      </c>
      <c r="E672" s="197" t="s">
        <v>1185</v>
      </c>
    </row>
    <row r="673" spans="2:5" x14ac:dyDescent="0.25">
      <c r="B673" s="276"/>
      <c r="C673" s="277"/>
      <c r="D673" s="197" t="s">
        <v>1186</v>
      </c>
      <c r="E673" s="197" t="s">
        <v>1187</v>
      </c>
    </row>
    <row r="674" spans="2:5" x14ac:dyDescent="0.25">
      <c r="B674" s="276"/>
      <c r="C674" s="277"/>
      <c r="D674" s="197" t="s">
        <v>1188</v>
      </c>
      <c r="E674" s="197" t="s">
        <v>1189</v>
      </c>
    </row>
    <row r="675" spans="2:5" x14ac:dyDescent="0.25">
      <c r="B675" s="276"/>
      <c r="C675" s="277"/>
      <c r="D675" s="197" t="s">
        <v>1190</v>
      </c>
      <c r="E675" s="197" t="s">
        <v>1191</v>
      </c>
    </row>
    <row r="676" spans="2:5" x14ac:dyDescent="0.25">
      <c r="B676" s="276"/>
      <c r="C676" s="277"/>
      <c r="D676" s="197" t="s">
        <v>1192</v>
      </c>
      <c r="E676" s="197" t="s">
        <v>1193</v>
      </c>
    </row>
    <row r="677" spans="2:5" x14ac:dyDescent="0.25">
      <c r="B677" s="276"/>
      <c r="C677" s="277"/>
      <c r="D677" s="197" t="s">
        <v>1194</v>
      </c>
      <c r="E677" s="197" t="s">
        <v>1195</v>
      </c>
    </row>
    <row r="678" spans="2:5" x14ac:dyDescent="0.25">
      <c r="B678" s="276"/>
      <c r="C678" s="277"/>
      <c r="D678" s="197" t="s">
        <v>1194</v>
      </c>
      <c r="E678" s="197" t="s">
        <v>1196</v>
      </c>
    </row>
    <row r="679" spans="2:5" x14ac:dyDescent="0.25">
      <c r="B679" s="276"/>
      <c r="C679" s="277"/>
      <c r="D679" s="197" t="s">
        <v>1194</v>
      </c>
      <c r="E679" s="197" t="s">
        <v>1197</v>
      </c>
    </row>
    <row r="680" spans="2:5" x14ac:dyDescent="0.25">
      <c r="B680" s="276"/>
      <c r="C680" s="277"/>
      <c r="D680" s="197" t="s">
        <v>1198</v>
      </c>
      <c r="E680" s="197" t="s">
        <v>1199</v>
      </c>
    </row>
    <row r="681" spans="2:5" x14ac:dyDescent="0.25">
      <c r="B681" s="276"/>
      <c r="C681" s="277"/>
      <c r="D681" s="197" t="s">
        <v>1200</v>
      </c>
      <c r="E681" s="197" t="s">
        <v>1201</v>
      </c>
    </row>
    <row r="682" spans="2:5" x14ac:dyDescent="0.25">
      <c r="B682" s="276"/>
      <c r="C682" s="277"/>
      <c r="D682" s="197" t="s">
        <v>1200</v>
      </c>
      <c r="E682" s="197" t="s">
        <v>1202</v>
      </c>
    </row>
    <row r="683" spans="2:5" x14ac:dyDescent="0.25">
      <c r="B683" s="276"/>
      <c r="C683" s="277"/>
      <c r="D683" s="197" t="s">
        <v>1200</v>
      </c>
      <c r="E683" s="197" t="s">
        <v>1203</v>
      </c>
    </row>
    <row r="684" spans="2:5" x14ac:dyDescent="0.25">
      <c r="B684" s="276"/>
      <c r="C684" s="277"/>
      <c r="D684" s="197" t="s">
        <v>1204</v>
      </c>
      <c r="E684" s="197" t="s">
        <v>1205</v>
      </c>
    </row>
    <row r="685" spans="2:5" x14ac:dyDescent="0.25">
      <c r="B685" s="276"/>
      <c r="C685" s="277"/>
      <c r="D685" s="197" t="s">
        <v>1206</v>
      </c>
      <c r="E685" s="197" t="s">
        <v>1207</v>
      </c>
    </row>
    <row r="686" spans="2:5" x14ac:dyDescent="0.25">
      <c r="B686" s="276"/>
      <c r="C686" s="277"/>
      <c r="D686" s="197" t="s">
        <v>1208</v>
      </c>
      <c r="E686" s="197" t="s">
        <v>1199</v>
      </c>
    </row>
    <row r="687" spans="2:5" x14ac:dyDescent="0.25">
      <c r="B687" s="276"/>
      <c r="C687" s="277"/>
      <c r="D687" s="197" t="s">
        <v>1209</v>
      </c>
      <c r="E687" s="197" t="s">
        <v>1210</v>
      </c>
    </row>
    <row r="688" spans="2:5" x14ac:dyDescent="0.25">
      <c r="B688" s="276"/>
      <c r="C688" s="277"/>
      <c r="D688" s="197" t="s">
        <v>1209</v>
      </c>
      <c r="E688" s="197" t="s">
        <v>1211</v>
      </c>
    </row>
    <row r="689" spans="2:5" x14ac:dyDescent="0.25">
      <c r="B689" s="276"/>
      <c r="C689" s="277"/>
      <c r="D689" s="197" t="s">
        <v>1209</v>
      </c>
      <c r="E689" s="197" t="s">
        <v>1197</v>
      </c>
    </row>
    <row r="690" spans="2:5" x14ac:dyDescent="0.25">
      <c r="B690" s="276"/>
      <c r="C690" s="277"/>
      <c r="D690" s="197" t="s">
        <v>1212</v>
      </c>
      <c r="E690" s="197" t="s">
        <v>1213</v>
      </c>
    </row>
    <row r="691" spans="2:5" x14ac:dyDescent="0.25">
      <c r="B691" s="276"/>
      <c r="C691" s="277"/>
      <c r="D691" s="197" t="s">
        <v>1214</v>
      </c>
      <c r="E691" s="197" t="s">
        <v>1215</v>
      </c>
    </row>
    <row r="692" spans="2:5" x14ac:dyDescent="0.25">
      <c r="B692" s="276"/>
      <c r="C692" s="277"/>
      <c r="D692" s="197" t="s">
        <v>1216</v>
      </c>
      <c r="E692" s="197" t="s">
        <v>1123</v>
      </c>
    </row>
    <row r="693" spans="2:5" x14ac:dyDescent="0.25">
      <c r="B693" s="276"/>
      <c r="C693" s="277"/>
      <c r="D693" s="197" t="s">
        <v>1216</v>
      </c>
      <c r="E693" s="197" t="s">
        <v>1217</v>
      </c>
    </row>
    <row r="694" spans="2:5" x14ac:dyDescent="0.25">
      <c r="B694" s="276"/>
      <c r="C694" s="277"/>
      <c r="D694" s="197" t="s">
        <v>1216</v>
      </c>
      <c r="E694" s="197" t="s">
        <v>1218</v>
      </c>
    </row>
    <row r="695" spans="2:5" x14ac:dyDescent="0.25">
      <c r="B695" s="276"/>
      <c r="C695" s="277"/>
      <c r="D695" s="197" t="s">
        <v>1216</v>
      </c>
      <c r="E695" s="197" t="s">
        <v>1219</v>
      </c>
    </row>
    <row r="696" spans="2:5" x14ac:dyDescent="0.25">
      <c r="B696" s="276"/>
      <c r="C696" s="277"/>
      <c r="D696" s="197" t="s">
        <v>1216</v>
      </c>
      <c r="E696" s="197" t="s">
        <v>1123</v>
      </c>
    </row>
    <row r="697" spans="2:5" x14ac:dyDescent="0.25">
      <c r="B697" s="276"/>
      <c r="C697" s="277"/>
      <c r="D697" s="197" t="s">
        <v>1216</v>
      </c>
      <c r="E697" s="197" t="s">
        <v>1220</v>
      </c>
    </row>
    <row r="698" spans="2:5" x14ac:dyDescent="0.25">
      <c r="B698" s="276"/>
      <c r="C698" s="277"/>
      <c r="D698" s="197" t="s">
        <v>1221</v>
      </c>
      <c r="E698" s="197" t="s">
        <v>1222</v>
      </c>
    </row>
    <row r="699" spans="2:5" x14ac:dyDescent="0.25">
      <c r="B699" s="276"/>
      <c r="C699" s="277"/>
      <c r="D699" s="197" t="s">
        <v>1223</v>
      </c>
      <c r="E699" s="197" t="s">
        <v>1195</v>
      </c>
    </row>
    <row r="700" spans="2:5" x14ac:dyDescent="0.25">
      <c r="B700" s="276"/>
      <c r="C700" s="277"/>
      <c r="D700" s="197" t="s">
        <v>1223</v>
      </c>
      <c r="E700" s="197" t="s">
        <v>1213</v>
      </c>
    </row>
    <row r="701" spans="2:5" x14ac:dyDescent="0.25">
      <c r="B701" s="276"/>
      <c r="C701" s="277"/>
      <c r="D701" s="197" t="s">
        <v>1224</v>
      </c>
      <c r="E701" s="197" t="s">
        <v>1225</v>
      </c>
    </row>
    <row r="702" spans="2:5" x14ac:dyDescent="0.25">
      <c r="B702" s="276"/>
      <c r="C702" s="277"/>
      <c r="D702" s="197" t="s">
        <v>1226</v>
      </c>
      <c r="E702" s="197" t="s">
        <v>1227</v>
      </c>
    </row>
    <row r="703" spans="2:5" x14ac:dyDescent="0.25">
      <c r="B703" s="276"/>
      <c r="C703" s="277"/>
      <c r="D703" s="197" t="s">
        <v>1228</v>
      </c>
      <c r="E703" s="197" t="s">
        <v>1229</v>
      </c>
    </row>
    <row r="704" spans="2:5" x14ac:dyDescent="0.25">
      <c r="B704" s="276"/>
      <c r="C704" s="277"/>
      <c r="D704" s="197" t="s">
        <v>1230</v>
      </c>
      <c r="E704" s="197" t="s">
        <v>1231</v>
      </c>
    </row>
    <row r="705" spans="2:5" x14ac:dyDescent="0.25">
      <c r="B705" s="276"/>
      <c r="C705" s="277"/>
      <c r="D705" s="197" t="s">
        <v>1232</v>
      </c>
      <c r="E705" s="197" t="s">
        <v>1233</v>
      </c>
    </row>
    <row r="706" spans="2:5" x14ac:dyDescent="0.25">
      <c r="B706" s="276"/>
      <c r="C706" s="277"/>
      <c r="D706" s="197" t="s">
        <v>1234</v>
      </c>
      <c r="E706" s="197" t="s">
        <v>1235</v>
      </c>
    </row>
    <row r="707" spans="2:5" x14ac:dyDescent="0.25">
      <c r="B707" s="276"/>
      <c r="C707" s="277"/>
      <c r="D707" s="197" t="s">
        <v>1236</v>
      </c>
      <c r="E707" s="197" t="s">
        <v>1237</v>
      </c>
    </row>
    <row r="708" spans="2:5" x14ac:dyDescent="0.25">
      <c r="B708" s="276"/>
      <c r="C708" s="277"/>
      <c r="D708" s="197" t="s">
        <v>1238</v>
      </c>
      <c r="E708" s="197" t="s">
        <v>1239</v>
      </c>
    </row>
    <row r="709" spans="2:5" x14ac:dyDescent="0.25">
      <c r="B709" s="276"/>
      <c r="C709" s="277"/>
      <c r="D709" s="197" t="s">
        <v>1240</v>
      </c>
      <c r="E709" s="197" t="s">
        <v>1241</v>
      </c>
    </row>
    <row r="710" spans="2:5" x14ac:dyDescent="0.25">
      <c r="B710" s="276"/>
      <c r="C710" s="277"/>
      <c r="D710" s="197" t="s">
        <v>1242</v>
      </c>
      <c r="E710" s="197" t="s">
        <v>1243</v>
      </c>
    </row>
    <row r="711" spans="2:5" x14ac:dyDescent="0.25">
      <c r="B711" s="276"/>
      <c r="C711" s="277"/>
      <c r="D711" s="197" t="s">
        <v>1244</v>
      </c>
      <c r="E711" s="197" t="s">
        <v>1237</v>
      </c>
    </row>
    <row r="712" spans="2:5" x14ac:dyDescent="0.25">
      <c r="B712" s="276"/>
      <c r="C712" s="277"/>
      <c r="D712" s="197" t="s">
        <v>1245</v>
      </c>
      <c r="E712" s="197" t="s">
        <v>1246</v>
      </c>
    </row>
    <row r="713" spans="2:5" x14ac:dyDescent="0.25">
      <c r="B713" s="276"/>
      <c r="C713" s="277"/>
      <c r="D713" s="197" t="s">
        <v>1247</v>
      </c>
      <c r="E713" s="197" t="s">
        <v>1060</v>
      </c>
    </row>
    <row r="714" spans="2:5" x14ac:dyDescent="0.25">
      <c r="B714" s="276"/>
      <c r="C714" s="277"/>
      <c r="D714" s="197" t="s">
        <v>1248</v>
      </c>
      <c r="E714" s="197" t="s">
        <v>1249</v>
      </c>
    </row>
    <row r="715" spans="2:5" x14ac:dyDescent="0.25">
      <c r="B715" s="276"/>
      <c r="C715" s="277"/>
      <c r="D715" s="197" t="s">
        <v>1250</v>
      </c>
      <c r="E715" s="197" t="s">
        <v>1251</v>
      </c>
    </row>
    <row r="716" spans="2:5" x14ac:dyDescent="0.25">
      <c r="B716" s="276"/>
      <c r="C716" s="277"/>
      <c r="D716" s="197" t="s">
        <v>1252</v>
      </c>
      <c r="E716" s="197" t="s">
        <v>1253</v>
      </c>
    </row>
    <row r="717" spans="2:5" x14ac:dyDescent="0.25">
      <c r="B717" s="276"/>
      <c r="C717" s="277"/>
      <c r="D717" s="197" t="s">
        <v>1254</v>
      </c>
      <c r="E717" s="197" t="s">
        <v>1255</v>
      </c>
    </row>
    <row r="718" spans="2:5" x14ac:dyDescent="0.25">
      <c r="B718" s="276"/>
      <c r="C718" s="277"/>
      <c r="D718" s="197" t="s">
        <v>1254</v>
      </c>
      <c r="E718" s="197" t="s">
        <v>1256</v>
      </c>
    </row>
    <row r="719" spans="2:5" x14ac:dyDescent="0.25">
      <c r="B719" s="276"/>
      <c r="C719" s="277"/>
      <c r="D719" s="197" t="s">
        <v>1257</v>
      </c>
      <c r="E719" s="197" t="s">
        <v>1258</v>
      </c>
    </row>
    <row r="720" spans="2:5" x14ac:dyDescent="0.25">
      <c r="B720" s="276"/>
      <c r="C720" s="277"/>
      <c r="D720" s="197" t="s">
        <v>1259</v>
      </c>
      <c r="E720" s="197" t="s">
        <v>1260</v>
      </c>
    </row>
    <row r="721" spans="2:5" x14ac:dyDescent="0.25">
      <c r="B721" s="276"/>
      <c r="C721" s="277"/>
      <c r="D721" s="197" t="s">
        <v>1261</v>
      </c>
      <c r="E721" s="197" t="s">
        <v>1262</v>
      </c>
    </row>
    <row r="722" spans="2:5" x14ac:dyDescent="0.25">
      <c r="B722" s="276"/>
      <c r="C722" s="277"/>
      <c r="D722" s="197" t="s">
        <v>1263</v>
      </c>
      <c r="E722" s="197" t="s">
        <v>1264</v>
      </c>
    </row>
    <row r="723" spans="2:5" x14ac:dyDescent="0.25">
      <c r="B723" s="276"/>
      <c r="C723" s="277"/>
      <c r="D723" s="197" t="s">
        <v>1265</v>
      </c>
      <c r="E723" s="197" t="s">
        <v>1266</v>
      </c>
    </row>
    <row r="724" spans="2:5" x14ac:dyDescent="0.25">
      <c r="B724" s="276"/>
      <c r="C724" s="277"/>
      <c r="D724" s="197" t="s">
        <v>1267</v>
      </c>
      <c r="E724" s="197" t="s">
        <v>1268</v>
      </c>
    </row>
    <row r="725" spans="2:5" x14ac:dyDescent="0.25">
      <c r="B725" s="276"/>
      <c r="C725" s="277"/>
      <c r="D725" s="197" t="s">
        <v>1269</v>
      </c>
      <c r="E725" s="197" t="s">
        <v>710</v>
      </c>
    </row>
    <row r="726" spans="2:5" x14ac:dyDescent="0.25">
      <c r="B726" s="276"/>
      <c r="C726" s="277"/>
      <c r="D726" s="197" t="s">
        <v>1269</v>
      </c>
      <c r="E726" s="197" t="s">
        <v>710</v>
      </c>
    </row>
    <row r="727" spans="2:5" x14ac:dyDescent="0.25">
      <c r="B727" s="276"/>
      <c r="C727" s="277"/>
      <c r="D727" s="197" t="s">
        <v>1270</v>
      </c>
      <c r="E727" s="197" t="s">
        <v>1271</v>
      </c>
    </row>
    <row r="728" spans="2:5" x14ac:dyDescent="0.25">
      <c r="B728" s="276"/>
      <c r="C728" s="277"/>
      <c r="D728" s="197" t="s">
        <v>1272</v>
      </c>
      <c r="E728" s="197" t="s">
        <v>1273</v>
      </c>
    </row>
    <row r="729" spans="2:5" x14ac:dyDescent="0.25">
      <c r="B729" s="276"/>
      <c r="C729" s="277"/>
      <c r="D729" s="197" t="s">
        <v>1272</v>
      </c>
      <c r="E729" s="197" t="s">
        <v>1273</v>
      </c>
    </row>
    <row r="730" spans="2:5" x14ac:dyDescent="0.25">
      <c r="B730" s="276"/>
      <c r="C730" s="277"/>
      <c r="D730" s="197" t="s">
        <v>1272</v>
      </c>
      <c r="E730" s="197" t="s">
        <v>1273</v>
      </c>
    </row>
    <row r="731" spans="2:5" x14ac:dyDescent="0.25">
      <c r="B731" s="276"/>
      <c r="C731" s="277"/>
      <c r="D731" s="197" t="s">
        <v>1274</v>
      </c>
      <c r="E731" s="197" t="s">
        <v>1275</v>
      </c>
    </row>
    <row r="732" spans="2:5" x14ac:dyDescent="0.25">
      <c r="B732" s="276"/>
      <c r="C732" s="277"/>
      <c r="D732" s="197" t="s">
        <v>1276</v>
      </c>
      <c r="E732" s="197" t="s">
        <v>1277</v>
      </c>
    </row>
    <row r="733" spans="2:5" x14ac:dyDescent="0.25">
      <c r="B733" s="276"/>
      <c r="C733" s="277"/>
      <c r="D733" s="197" t="s">
        <v>1278</v>
      </c>
      <c r="E733" s="197" t="s">
        <v>1279</v>
      </c>
    </row>
    <row r="734" spans="2:5" x14ac:dyDescent="0.25">
      <c r="B734" s="276"/>
      <c r="C734" s="277"/>
      <c r="D734" s="197" t="s">
        <v>1278</v>
      </c>
      <c r="E734" s="197" t="s">
        <v>1280</v>
      </c>
    </row>
    <row r="735" spans="2:5" x14ac:dyDescent="0.25">
      <c r="B735" s="276"/>
      <c r="C735" s="277"/>
      <c r="D735" s="197" t="s">
        <v>1281</v>
      </c>
      <c r="E735" s="197" t="s">
        <v>1282</v>
      </c>
    </row>
    <row r="736" spans="2:5" x14ac:dyDescent="0.25">
      <c r="B736" s="276"/>
      <c r="C736" s="277"/>
      <c r="D736" s="197" t="s">
        <v>1283</v>
      </c>
      <c r="E736" s="197" t="s">
        <v>1284</v>
      </c>
    </row>
    <row r="737" spans="2:5" x14ac:dyDescent="0.25">
      <c r="B737" s="276"/>
      <c r="C737" s="277"/>
      <c r="D737" s="197" t="s">
        <v>1285</v>
      </c>
      <c r="E737" s="197" t="s">
        <v>1286</v>
      </c>
    </row>
    <row r="738" spans="2:5" x14ac:dyDescent="0.25">
      <c r="B738" s="276"/>
      <c r="C738" s="277"/>
      <c r="D738" s="197" t="s">
        <v>1287</v>
      </c>
      <c r="E738" s="197" t="s">
        <v>1288</v>
      </c>
    </row>
    <row r="739" spans="2:5" x14ac:dyDescent="0.25">
      <c r="B739" s="276"/>
      <c r="C739" s="277"/>
      <c r="D739" s="197" t="s">
        <v>1289</v>
      </c>
      <c r="E739" s="197" t="s">
        <v>1290</v>
      </c>
    </row>
    <row r="740" spans="2:5" x14ac:dyDescent="0.25">
      <c r="B740" s="276"/>
      <c r="C740" s="277"/>
      <c r="D740" s="197" t="s">
        <v>1291</v>
      </c>
      <c r="E740" s="197" t="s">
        <v>1292</v>
      </c>
    </row>
    <row r="741" spans="2:5" x14ac:dyDescent="0.25">
      <c r="B741" s="276"/>
      <c r="C741" s="277"/>
      <c r="D741" s="197" t="s">
        <v>1291</v>
      </c>
      <c r="E741" s="197" t="s">
        <v>1293</v>
      </c>
    </row>
    <row r="742" spans="2:5" x14ac:dyDescent="0.25">
      <c r="B742" s="276"/>
      <c r="C742" s="277"/>
      <c r="D742" s="197" t="s">
        <v>1291</v>
      </c>
      <c r="E742" s="197" t="s">
        <v>1294</v>
      </c>
    </row>
    <row r="743" spans="2:5" x14ac:dyDescent="0.25">
      <c r="B743" s="276"/>
      <c r="C743" s="277"/>
      <c r="D743" s="197" t="s">
        <v>1295</v>
      </c>
      <c r="E743" s="197" t="s">
        <v>1296</v>
      </c>
    </row>
    <row r="744" spans="2:5" x14ac:dyDescent="0.25">
      <c r="B744" s="276"/>
      <c r="C744" s="277"/>
      <c r="D744" s="197" t="s">
        <v>1297</v>
      </c>
      <c r="E744" s="197" t="s">
        <v>1298</v>
      </c>
    </row>
    <row r="745" spans="2:5" x14ac:dyDescent="0.25">
      <c r="B745" s="276"/>
      <c r="C745" s="277"/>
      <c r="D745" s="197" t="s">
        <v>1299</v>
      </c>
      <c r="E745" s="197" t="s">
        <v>1300</v>
      </c>
    </row>
    <row r="746" spans="2:5" x14ac:dyDescent="0.25">
      <c r="B746" s="276"/>
      <c r="C746" s="277"/>
      <c r="D746" s="197" t="s">
        <v>1301</v>
      </c>
      <c r="E746" s="197" t="s">
        <v>1302</v>
      </c>
    </row>
    <row r="747" spans="2:5" x14ac:dyDescent="0.25">
      <c r="B747" s="276"/>
      <c r="C747" s="277"/>
      <c r="D747" s="197" t="s">
        <v>1303</v>
      </c>
      <c r="E747" s="197" t="s">
        <v>1304</v>
      </c>
    </row>
    <row r="748" spans="2:5" x14ac:dyDescent="0.25">
      <c r="B748" s="276"/>
      <c r="C748" s="277"/>
      <c r="D748" s="197" t="s">
        <v>1305</v>
      </c>
      <c r="E748" s="197" t="s">
        <v>1306</v>
      </c>
    </row>
    <row r="749" spans="2:5" x14ac:dyDescent="0.25">
      <c r="B749" s="276"/>
      <c r="C749" s="277"/>
      <c r="D749" s="197" t="s">
        <v>1305</v>
      </c>
      <c r="E749" s="197" t="s">
        <v>1306</v>
      </c>
    </row>
    <row r="750" spans="2:5" x14ac:dyDescent="0.25">
      <c r="B750" s="276"/>
      <c r="C750" s="277"/>
      <c r="D750" s="197" t="s">
        <v>1305</v>
      </c>
      <c r="E750" s="197" t="s">
        <v>1306</v>
      </c>
    </row>
    <row r="751" spans="2:5" x14ac:dyDescent="0.25">
      <c r="B751" s="276"/>
      <c r="C751" s="277"/>
      <c r="D751" s="197" t="s">
        <v>1305</v>
      </c>
      <c r="E751" s="197" t="s">
        <v>1306</v>
      </c>
    </row>
    <row r="752" spans="2:5" x14ac:dyDescent="0.25">
      <c r="B752" s="276"/>
      <c r="C752" s="277"/>
      <c r="D752" s="197" t="s">
        <v>1305</v>
      </c>
      <c r="E752" s="197" t="s">
        <v>1306</v>
      </c>
    </row>
    <row r="753" spans="2:5" x14ac:dyDescent="0.25">
      <c r="B753" s="276"/>
      <c r="C753" s="277"/>
      <c r="D753" s="197" t="s">
        <v>1305</v>
      </c>
      <c r="E753" s="197" t="s">
        <v>1306</v>
      </c>
    </row>
    <row r="754" spans="2:5" x14ac:dyDescent="0.25">
      <c r="B754" s="276"/>
      <c r="C754" s="277"/>
      <c r="D754" s="197" t="s">
        <v>1305</v>
      </c>
      <c r="E754" s="197" t="s">
        <v>1306</v>
      </c>
    </row>
    <row r="755" spans="2:5" x14ac:dyDescent="0.25">
      <c r="B755" s="276"/>
      <c r="C755" s="277"/>
      <c r="D755" s="197" t="s">
        <v>1307</v>
      </c>
      <c r="E755" s="197" t="s">
        <v>1308</v>
      </c>
    </row>
    <row r="756" spans="2:5" x14ac:dyDescent="0.25">
      <c r="B756" s="276"/>
      <c r="C756" s="277"/>
      <c r="D756" s="197" t="s">
        <v>1307</v>
      </c>
      <c r="E756" s="197" t="s">
        <v>1309</v>
      </c>
    </row>
    <row r="757" spans="2:5" x14ac:dyDescent="0.25">
      <c r="B757" s="276"/>
      <c r="C757" s="277"/>
      <c r="D757" s="197" t="s">
        <v>1307</v>
      </c>
      <c r="E757" s="197" t="s">
        <v>1310</v>
      </c>
    </row>
    <row r="758" spans="2:5" x14ac:dyDescent="0.25">
      <c r="B758" s="276"/>
      <c r="C758" s="277"/>
      <c r="D758" s="197" t="s">
        <v>1307</v>
      </c>
      <c r="E758" s="197" t="s">
        <v>1311</v>
      </c>
    </row>
    <row r="759" spans="2:5" x14ac:dyDescent="0.25">
      <c r="B759" s="276"/>
      <c r="C759" s="277"/>
      <c r="D759" s="197" t="s">
        <v>1307</v>
      </c>
      <c r="E759" s="197" t="s">
        <v>1312</v>
      </c>
    </row>
    <row r="760" spans="2:5" x14ac:dyDescent="0.25">
      <c r="B760" s="276"/>
      <c r="C760" s="277"/>
      <c r="D760" s="197" t="s">
        <v>1307</v>
      </c>
      <c r="E760" s="197" t="s">
        <v>1313</v>
      </c>
    </row>
    <row r="761" spans="2:5" x14ac:dyDescent="0.25">
      <c r="B761" s="276"/>
      <c r="C761" s="277"/>
      <c r="D761" s="197" t="s">
        <v>1307</v>
      </c>
      <c r="E761" s="197" t="s">
        <v>1314</v>
      </c>
    </row>
    <row r="762" spans="2:5" x14ac:dyDescent="0.25">
      <c r="B762" s="276"/>
      <c r="C762" s="277"/>
      <c r="D762" s="197" t="s">
        <v>1307</v>
      </c>
      <c r="E762" s="197" t="s">
        <v>1315</v>
      </c>
    </row>
    <row r="763" spans="2:5" x14ac:dyDescent="0.25">
      <c r="B763" s="276"/>
      <c r="C763" s="277"/>
      <c r="D763" s="197" t="s">
        <v>1307</v>
      </c>
      <c r="E763" s="197" t="s">
        <v>1316</v>
      </c>
    </row>
    <row r="764" spans="2:5" x14ac:dyDescent="0.25">
      <c r="B764" s="276"/>
      <c r="C764" s="277"/>
      <c r="D764" s="197" t="s">
        <v>1307</v>
      </c>
      <c r="E764" s="197" t="s">
        <v>1317</v>
      </c>
    </row>
    <row r="765" spans="2:5" x14ac:dyDescent="0.25">
      <c r="B765" s="276"/>
      <c r="C765" s="277"/>
      <c r="D765" s="197" t="s">
        <v>1307</v>
      </c>
      <c r="E765" s="197" t="s">
        <v>1318</v>
      </c>
    </row>
    <row r="766" spans="2:5" x14ac:dyDescent="0.25">
      <c r="B766" s="276"/>
      <c r="C766" s="277"/>
      <c r="D766" s="197" t="s">
        <v>1307</v>
      </c>
      <c r="E766" s="197" t="s">
        <v>1319</v>
      </c>
    </row>
    <row r="767" spans="2:5" x14ac:dyDescent="0.25">
      <c r="B767" s="276"/>
      <c r="C767" s="277"/>
      <c r="D767" s="197" t="s">
        <v>1307</v>
      </c>
      <c r="E767" s="197" t="s">
        <v>1320</v>
      </c>
    </row>
    <row r="768" spans="2:5" x14ac:dyDescent="0.25">
      <c r="B768" s="276"/>
      <c r="C768" s="277"/>
      <c r="D768" s="197" t="s">
        <v>1307</v>
      </c>
      <c r="E768" s="197" t="s">
        <v>1321</v>
      </c>
    </row>
    <row r="769" spans="2:5" x14ac:dyDescent="0.25">
      <c r="B769" s="276"/>
      <c r="C769" s="277"/>
      <c r="D769" s="197" t="s">
        <v>1307</v>
      </c>
      <c r="E769" s="197" t="s">
        <v>1322</v>
      </c>
    </row>
    <row r="770" spans="2:5" x14ac:dyDescent="0.25">
      <c r="B770" s="276"/>
      <c r="C770" s="277"/>
      <c r="D770" s="197" t="s">
        <v>1307</v>
      </c>
      <c r="E770" s="197" t="s">
        <v>1322</v>
      </c>
    </row>
    <row r="771" spans="2:5" x14ac:dyDescent="0.25">
      <c r="B771" s="276"/>
      <c r="C771" s="277"/>
      <c r="D771" s="197" t="s">
        <v>1307</v>
      </c>
      <c r="E771" s="197" t="s">
        <v>1323</v>
      </c>
    </row>
    <row r="772" spans="2:5" x14ac:dyDescent="0.25">
      <c r="B772" s="276"/>
      <c r="C772" s="277"/>
      <c r="D772" s="197" t="s">
        <v>1307</v>
      </c>
      <c r="E772" s="197" t="s">
        <v>1324</v>
      </c>
    </row>
    <row r="773" spans="2:5" x14ac:dyDescent="0.25">
      <c r="B773" s="276"/>
      <c r="C773" s="277"/>
      <c r="D773" s="197" t="s">
        <v>1307</v>
      </c>
      <c r="E773" s="197" t="s">
        <v>1325</v>
      </c>
    </row>
    <row r="774" spans="2:5" x14ac:dyDescent="0.25">
      <c r="B774" s="276"/>
      <c r="C774" s="277"/>
      <c r="D774" s="197" t="s">
        <v>1307</v>
      </c>
      <c r="E774" s="197" t="s">
        <v>1326</v>
      </c>
    </row>
    <row r="775" spans="2:5" x14ac:dyDescent="0.25">
      <c r="B775" s="276"/>
      <c r="C775" s="277"/>
      <c r="D775" s="197" t="s">
        <v>1307</v>
      </c>
      <c r="E775" s="197" t="s">
        <v>1327</v>
      </c>
    </row>
    <row r="776" spans="2:5" x14ac:dyDescent="0.25">
      <c r="B776" s="276"/>
      <c r="C776" s="277"/>
      <c r="D776" s="197" t="s">
        <v>1307</v>
      </c>
      <c r="E776" s="197" t="s">
        <v>1328</v>
      </c>
    </row>
    <row r="777" spans="2:5" x14ac:dyDescent="0.25">
      <c r="B777" s="276"/>
      <c r="C777" s="277"/>
      <c r="D777" s="197" t="s">
        <v>1307</v>
      </c>
      <c r="E777" s="197" t="s">
        <v>1329</v>
      </c>
    </row>
    <row r="778" spans="2:5" x14ac:dyDescent="0.25">
      <c r="B778" s="276"/>
      <c r="C778" s="277"/>
      <c r="D778" s="197" t="s">
        <v>1307</v>
      </c>
      <c r="E778" s="197" t="s">
        <v>1330</v>
      </c>
    </row>
    <row r="779" spans="2:5" x14ac:dyDescent="0.25">
      <c r="B779" s="276"/>
      <c r="C779" s="277"/>
      <c r="D779" s="197" t="s">
        <v>1307</v>
      </c>
      <c r="E779" s="197" t="s">
        <v>1331</v>
      </c>
    </row>
    <row r="780" spans="2:5" x14ac:dyDescent="0.25">
      <c r="B780" s="276"/>
      <c r="C780" s="277"/>
      <c r="D780" s="197" t="s">
        <v>1307</v>
      </c>
      <c r="E780" s="197" t="s">
        <v>1332</v>
      </c>
    </row>
    <row r="781" spans="2:5" x14ac:dyDescent="0.25">
      <c r="B781" s="276"/>
      <c r="C781" s="277"/>
      <c r="D781" s="197" t="s">
        <v>1307</v>
      </c>
      <c r="E781" s="197" t="s">
        <v>1333</v>
      </c>
    </row>
    <row r="782" spans="2:5" x14ac:dyDescent="0.25">
      <c r="B782" s="276"/>
      <c r="C782" s="277"/>
      <c r="D782" s="197" t="s">
        <v>1307</v>
      </c>
      <c r="E782" s="197" t="s">
        <v>1334</v>
      </c>
    </row>
    <row r="783" spans="2:5" x14ac:dyDescent="0.25">
      <c r="B783" s="276"/>
      <c r="C783" s="277"/>
      <c r="D783" s="197" t="s">
        <v>1307</v>
      </c>
      <c r="E783" s="197" t="s">
        <v>1335</v>
      </c>
    </row>
    <row r="784" spans="2:5" x14ac:dyDescent="0.25">
      <c r="B784" s="276"/>
      <c r="C784" s="277"/>
      <c r="D784" s="197" t="s">
        <v>1307</v>
      </c>
      <c r="E784" s="197" t="s">
        <v>1336</v>
      </c>
    </row>
    <row r="785" spans="2:5" x14ac:dyDescent="0.25">
      <c r="B785" s="276"/>
      <c r="C785" s="277"/>
      <c r="D785" s="197" t="s">
        <v>1307</v>
      </c>
      <c r="E785" s="197" t="s">
        <v>1337</v>
      </c>
    </row>
    <row r="786" spans="2:5" x14ac:dyDescent="0.25">
      <c r="B786" s="276"/>
      <c r="C786" s="277"/>
      <c r="D786" s="197" t="s">
        <v>1307</v>
      </c>
      <c r="E786" s="197" t="s">
        <v>1338</v>
      </c>
    </row>
    <row r="787" spans="2:5" x14ac:dyDescent="0.25">
      <c r="B787" s="276"/>
      <c r="C787" s="277"/>
      <c r="D787" s="197" t="s">
        <v>1307</v>
      </c>
      <c r="E787" s="197" t="s">
        <v>1339</v>
      </c>
    </row>
    <row r="788" spans="2:5" x14ac:dyDescent="0.25">
      <c r="B788" s="276"/>
      <c r="C788" s="277"/>
      <c r="D788" s="197" t="s">
        <v>1307</v>
      </c>
      <c r="E788" s="197" t="s">
        <v>1340</v>
      </c>
    </row>
    <row r="789" spans="2:5" x14ac:dyDescent="0.25">
      <c r="B789" s="276"/>
      <c r="C789" s="277"/>
      <c r="D789" s="197" t="s">
        <v>1307</v>
      </c>
      <c r="E789" s="197" t="s">
        <v>1341</v>
      </c>
    </row>
    <row r="790" spans="2:5" x14ac:dyDescent="0.25">
      <c r="B790" s="276"/>
      <c r="C790" s="277"/>
      <c r="D790" s="197" t="s">
        <v>1307</v>
      </c>
      <c r="E790" s="197" t="s">
        <v>1342</v>
      </c>
    </row>
    <row r="791" spans="2:5" x14ac:dyDescent="0.25">
      <c r="B791" s="276"/>
      <c r="C791" s="277"/>
      <c r="D791" s="197" t="s">
        <v>1307</v>
      </c>
      <c r="E791" s="197" t="s">
        <v>1343</v>
      </c>
    </row>
    <row r="792" spans="2:5" x14ac:dyDescent="0.25">
      <c r="B792" s="276"/>
      <c r="C792" s="277"/>
      <c r="D792" s="197" t="s">
        <v>1307</v>
      </c>
      <c r="E792" s="197" t="s">
        <v>1344</v>
      </c>
    </row>
    <row r="793" spans="2:5" x14ac:dyDescent="0.25">
      <c r="B793" s="276"/>
      <c r="C793" s="277"/>
      <c r="D793" s="197" t="s">
        <v>1307</v>
      </c>
      <c r="E793" s="197" t="s">
        <v>1345</v>
      </c>
    </row>
    <row r="794" spans="2:5" x14ac:dyDescent="0.25">
      <c r="B794" s="276"/>
      <c r="C794" s="277"/>
      <c r="D794" s="197" t="s">
        <v>1307</v>
      </c>
      <c r="E794" s="197" t="s">
        <v>1346</v>
      </c>
    </row>
    <row r="795" spans="2:5" x14ac:dyDescent="0.25">
      <c r="B795" s="276"/>
      <c r="C795" s="277"/>
      <c r="D795" s="197" t="s">
        <v>1307</v>
      </c>
      <c r="E795" s="197" t="s">
        <v>1347</v>
      </c>
    </row>
    <row r="796" spans="2:5" x14ac:dyDescent="0.25">
      <c r="B796" s="276"/>
      <c r="C796" s="277"/>
      <c r="D796" s="197" t="s">
        <v>1307</v>
      </c>
      <c r="E796" s="197" t="s">
        <v>1348</v>
      </c>
    </row>
    <row r="797" spans="2:5" x14ac:dyDescent="0.25">
      <c r="B797" s="276"/>
      <c r="C797" s="277"/>
      <c r="D797" s="197" t="s">
        <v>1307</v>
      </c>
      <c r="E797" s="197" t="s">
        <v>1349</v>
      </c>
    </row>
    <row r="798" spans="2:5" x14ac:dyDescent="0.25">
      <c r="B798" s="276"/>
      <c r="C798" s="277"/>
      <c r="D798" s="197" t="s">
        <v>1307</v>
      </c>
      <c r="E798" s="197" t="s">
        <v>1350</v>
      </c>
    </row>
    <row r="799" spans="2:5" x14ac:dyDescent="0.25">
      <c r="B799" s="276"/>
      <c r="C799" s="277"/>
      <c r="D799" s="197" t="s">
        <v>1307</v>
      </c>
      <c r="E799" s="197" t="s">
        <v>1351</v>
      </c>
    </row>
    <row r="800" spans="2:5" x14ac:dyDescent="0.25">
      <c r="B800" s="276"/>
      <c r="C800" s="277"/>
      <c r="D800" s="197" t="s">
        <v>1307</v>
      </c>
      <c r="E800" s="197" t="s">
        <v>1352</v>
      </c>
    </row>
    <row r="801" spans="2:5" x14ac:dyDescent="0.25">
      <c r="B801" s="276"/>
      <c r="C801" s="277"/>
      <c r="D801" s="197" t="s">
        <v>1307</v>
      </c>
      <c r="E801" s="197" t="s">
        <v>1353</v>
      </c>
    </row>
    <row r="802" spans="2:5" x14ac:dyDescent="0.25">
      <c r="B802" s="276"/>
      <c r="C802" s="277"/>
      <c r="D802" s="197" t="s">
        <v>1307</v>
      </c>
      <c r="E802" s="197" t="s">
        <v>1354</v>
      </c>
    </row>
    <row r="803" spans="2:5" x14ac:dyDescent="0.25">
      <c r="B803" s="276"/>
      <c r="C803" s="277"/>
      <c r="D803" s="197" t="s">
        <v>1307</v>
      </c>
      <c r="E803" s="197" t="s">
        <v>1355</v>
      </c>
    </row>
    <row r="804" spans="2:5" x14ac:dyDescent="0.25">
      <c r="B804" s="276"/>
      <c r="C804" s="277"/>
      <c r="D804" s="197" t="s">
        <v>1307</v>
      </c>
      <c r="E804" s="197" t="s">
        <v>1356</v>
      </c>
    </row>
    <row r="805" spans="2:5" x14ac:dyDescent="0.25">
      <c r="B805" s="276"/>
      <c r="C805" s="277"/>
      <c r="D805" s="197" t="s">
        <v>1307</v>
      </c>
      <c r="E805" s="197" t="s">
        <v>1356</v>
      </c>
    </row>
    <row r="806" spans="2:5" x14ac:dyDescent="0.25">
      <c r="B806" s="276"/>
      <c r="C806" s="277"/>
      <c r="D806" s="197" t="s">
        <v>1307</v>
      </c>
      <c r="E806" s="197" t="s">
        <v>1357</v>
      </c>
    </row>
    <row r="807" spans="2:5" x14ac:dyDescent="0.25">
      <c r="B807" s="276"/>
      <c r="C807" s="277"/>
      <c r="D807" s="197" t="s">
        <v>1307</v>
      </c>
      <c r="E807" s="197" t="s">
        <v>1358</v>
      </c>
    </row>
    <row r="808" spans="2:5" x14ac:dyDescent="0.25">
      <c r="B808" s="276"/>
      <c r="C808" s="277"/>
      <c r="D808" s="197" t="s">
        <v>1307</v>
      </c>
      <c r="E808" s="197" t="s">
        <v>1359</v>
      </c>
    </row>
    <row r="809" spans="2:5" x14ac:dyDescent="0.25">
      <c r="B809" s="276"/>
      <c r="C809" s="277"/>
      <c r="D809" s="197" t="s">
        <v>1307</v>
      </c>
      <c r="E809" s="197" t="s">
        <v>1360</v>
      </c>
    </row>
    <row r="810" spans="2:5" x14ac:dyDescent="0.25">
      <c r="B810" s="276"/>
      <c r="C810" s="277"/>
      <c r="D810" s="197" t="s">
        <v>1307</v>
      </c>
      <c r="E810" s="197" t="s">
        <v>1361</v>
      </c>
    </row>
    <row r="811" spans="2:5" x14ac:dyDescent="0.25">
      <c r="B811" s="276"/>
      <c r="C811" s="277"/>
      <c r="D811" s="197" t="s">
        <v>1307</v>
      </c>
      <c r="E811" s="197" t="s">
        <v>1362</v>
      </c>
    </row>
    <row r="812" spans="2:5" x14ac:dyDescent="0.25">
      <c r="B812" s="276"/>
      <c r="C812" s="277"/>
      <c r="D812" s="197" t="s">
        <v>1307</v>
      </c>
      <c r="E812" s="197" t="s">
        <v>1363</v>
      </c>
    </row>
    <row r="813" spans="2:5" x14ac:dyDescent="0.25">
      <c r="B813" s="276"/>
      <c r="C813" s="277"/>
      <c r="D813" s="197" t="s">
        <v>1307</v>
      </c>
      <c r="E813" s="197" t="s">
        <v>1364</v>
      </c>
    </row>
    <row r="814" spans="2:5" x14ac:dyDescent="0.25">
      <c r="B814" s="276"/>
      <c r="C814" s="277"/>
      <c r="D814" s="197" t="s">
        <v>1307</v>
      </c>
      <c r="E814" s="197" t="s">
        <v>1365</v>
      </c>
    </row>
    <row r="815" spans="2:5" x14ac:dyDescent="0.25">
      <c r="B815" s="276"/>
      <c r="C815" s="277"/>
      <c r="D815" s="197" t="s">
        <v>1307</v>
      </c>
      <c r="E815" s="197" t="s">
        <v>1366</v>
      </c>
    </row>
    <row r="816" spans="2:5" x14ac:dyDescent="0.25">
      <c r="B816" s="276"/>
      <c r="C816" s="277"/>
      <c r="D816" s="197" t="s">
        <v>1307</v>
      </c>
      <c r="E816" s="197" t="s">
        <v>1367</v>
      </c>
    </row>
    <row r="817" spans="2:5" x14ac:dyDescent="0.25">
      <c r="B817" s="276"/>
      <c r="C817" s="277"/>
      <c r="D817" s="197" t="s">
        <v>1307</v>
      </c>
      <c r="E817" s="197" t="s">
        <v>1368</v>
      </c>
    </row>
    <row r="818" spans="2:5" x14ac:dyDescent="0.25">
      <c r="B818" s="276"/>
      <c r="C818" s="277"/>
      <c r="D818" s="197" t="s">
        <v>1307</v>
      </c>
      <c r="E818" s="197" t="s">
        <v>1369</v>
      </c>
    </row>
    <row r="819" spans="2:5" x14ac:dyDescent="0.25">
      <c r="B819" s="276"/>
      <c r="C819" s="277"/>
      <c r="D819" s="197" t="s">
        <v>1307</v>
      </c>
      <c r="E819" s="197" t="s">
        <v>1370</v>
      </c>
    </row>
    <row r="820" spans="2:5" x14ac:dyDescent="0.25">
      <c r="B820" s="276"/>
      <c r="C820" s="277"/>
      <c r="D820" s="197" t="s">
        <v>1307</v>
      </c>
      <c r="E820" s="197" t="s">
        <v>1371</v>
      </c>
    </row>
    <row r="821" spans="2:5" x14ac:dyDescent="0.25">
      <c r="B821" s="276"/>
      <c r="C821" s="277"/>
      <c r="D821" s="197" t="s">
        <v>1307</v>
      </c>
      <c r="E821" s="197" t="s">
        <v>1372</v>
      </c>
    </row>
    <row r="822" spans="2:5" x14ac:dyDescent="0.25">
      <c r="B822" s="276"/>
      <c r="C822" s="277"/>
      <c r="D822" s="197" t="s">
        <v>1307</v>
      </c>
      <c r="E822" s="197" t="s">
        <v>1373</v>
      </c>
    </row>
    <row r="823" spans="2:5" x14ac:dyDescent="0.25">
      <c r="B823" s="276"/>
      <c r="C823" s="277"/>
      <c r="D823" s="197" t="s">
        <v>1307</v>
      </c>
      <c r="E823" s="197" t="s">
        <v>1374</v>
      </c>
    </row>
    <row r="824" spans="2:5" x14ac:dyDescent="0.25">
      <c r="B824" s="276"/>
      <c r="C824" s="277"/>
      <c r="D824" s="197" t="s">
        <v>1307</v>
      </c>
      <c r="E824" s="197" t="s">
        <v>1375</v>
      </c>
    </row>
    <row r="825" spans="2:5" x14ac:dyDescent="0.25">
      <c r="B825" s="276"/>
      <c r="C825" s="277"/>
      <c r="D825" s="197" t="s">
        <v>1307</v>
      </c>
      <c r="E825" s="197" t="s">
        <v>1376</v>
      </c>
    </row>
    <row r="826" spans="2:5" x14ac:dyDescent="0.25">
      <c r="B826" s="276"/>
      <c r="C826" s="277"/>
      <c r="D826" s="197" t="s">
        <v>1307</v>
      </c>
      <c r="E826" s="197" t="s">
        <v>1377</v>
      </c>
    </row>
    <row r="827" spans="2:5" x14ac:dyDescent="0.25">
      <c r="B827" s="276"/>
      <c r="C827" s="277"/>
      <c r="D827" s="197" t="s">
        <v>1307</v>
      </c>
      <c r="E827" s="197" t="s">
        <v>1378</v>
      </c>
    </row>
    <row r="828" spans="2:5" x14ac:dyDescent="0.25">
      <c r="B828" s="276"/>
      <c r="C828" s="277"/>
      <c r="D828" s="197" t="s">
        <v>1307</v>
      </c>
      <c r="E828" s="197" t="s">
        <v>1379</v>
      </c>
    </row>
    <row r="829" spans="2:5" x14ac:dyDescent="0.25">
      <c r="B829" s="276"/>
      <c r="C829" s="277"/>
      <c r="D829" s="197" t="s">
        <v>1307</v>
      </c>
      <c r="E829" s="197" t="s">
        <v>1380</v>
      </c>
    </row>
    <row r="830" spans="2:5" x14ac:dyDescent="0.25">
      <c r="B830" s="276"/>
      <c r="C830" s="277"/>
      <c r="D830" s="197" t="s">
        <v>1307</v>
      </c>
      <c r="E830" s="197" t="s">
        <v>1381</v>
      </c>
    </row>
    <row r="831" spans="2:5" x14ac:dyDescent="0.25">
      <c r="B831" s="276"/>
      <c r="C831" s="277"/>
      <c r="D831" s="197" t="s">
        <v>1307</v>
      </c>
      <c r="E831" s="197" t="s">
        <v>1382</v>
      </c>
    </row>
    <row r="832" spans="2:5" x14ac:dyDescent="0.25">
      <c r="B832" s="276"/>
      <c r="C832" s="277"/>
      <c r="D832" s="197" t="s">
        <v>1307</v>
      </c>
      <c r="E832" s="197" t="s">
        <v>1383</v>
      </c>
    </row>
    <row r="833" spans="2:5" x14ac:dyDescent="0.25">
      <c r="B833" s="276"/>
      <c r="C833" s="277"/>
      <c r="D833" s="197" t="s">
        <v>1307</v>
      </c>
      <c r="E833" s="197" t="s">
        <v>1384</v>
      </c>
    </row>
    <row r="834" spans="2:5" x14ac:dyDescent="0.25">
      <c r="B834" s="276"/>
      <c r="C834" s="277"/>
      <c r="D834" s="197" t="s">
        <v>1307</v>
      </c>
      <c r="E834" s="197" t="s">
        <v>1385</v>
      </c>
    </row>
    <row r="835" spans="2:5" x14ac:dyDescent="0.25">
      <c r="B835" s="276"/>
      <c r="C835" s="277"/>
      <c r="D835" s="197" t="s">
        <v>1307</v>
      </c>
      <c r="E835" s="197" t="s">
        <v>1386</v>
      </c>
    </row>
    <row r="836" spans="2:5" x14ac:dyDescent="0.25">
      <c r="B836" s="276"/>
      <c r="C836" s="277"/>
      <c r="D836" s="197" t="s">
        <v>1307</v>
      </c>
      <c r="E836" s="197" t="s">
        <v>1387</v>
      </c>
    </row>
    <row r="837" spans="2:5" x14ac:dyDescent="0.25">
      <c r="B837" s="276"/>
      <c r="C837" s="277"/>
      <c r="D837" s="197" t="s">
        <v>1307</v>
      </c>
      <c r="E837" s="197" t="s">
        <v>1388</v>
      </c>
    </row>
    <row r="838" spans="2:5" x14ac:dyDescent="0.25">
      <c r="B838" s="276"/>
      <c r="C838" s="277"/>
      <c r="D838" s="197" t="s">
        <v>1307</v>
      </c>
      <c r="E838" s="197" t="s">
        <v>1388</v>
      </c>
    </row>
    <row r="839" spans="2:5" x14ac:dyDescent="0.25">
      <c r="B839" s="276"/>
      <c r="C839" s="277"/>
      <c r="D839" s="197" t="s">
        <v>1307</v>
      </c>
      <c r="E839" s="197" t="s">
        <v>1389</v>
      </c>
    </row>
    <row r="840" spans="2:5" x14ac:dyDescent="0.25">
      <c r="B840" s="276"/>
      <c r="C840" s="277"/>
      <c r="D840" s="197" t="s">
        <v>1307</v>
      </c>
      <c r="E840" s="197" t="s">
        <v>1390</v>
      </c>
    </row>
    <row r="841" spans="2:5" x14ac:dyDescent="0.25">
      <c r="B841" s="276"/>
      <c r="C841" s="277"/>
      <c r="D841" s="197" t="s">
        <v>1307</v>
      </c>
      <c r="E841" s="197" t="s">
        <v>1390</v>
      </c>
    </row>
    <row r="842" spans="2:5" x14ac:dyDescent="0.25">
      <c r="B842" s="276"/>
      <c r="C842" s="277"/>
      <c r="D842" s="197" t="s">
        <v>1307</v>
      </c>
      <c r="E842" s="197" t="s">
        <v>1391</v>
      </c>
    </row>
    <row r="843" spans="2:5" x14ac:dyDescent="0.25">
      <c r="B843" s="276"/>
      <c r="C843" s="277"/>
      <c r="D843" s="197" t="s">
        <v>1307</v>
      </c>
      <c r="E843" s="197" t="s">
        <v>1392</v>
      </c>
    </row>
    <row r="844" spans="2:5" x14ac:dyDescent="0.25">
      <c r="B844" s="276"/>
      <c r="C844" s="277"/>
      <c r="D844" s="197" t="s">
        <v>1307</v>
      </c>
      <c r="E844" s="197" t="s">
        <v>1393</v>
      </c>
    </row>
    <row r="845" spans="2:5" x14ac:dyDescent="0.25">
      <c r="B845" s="276"/>
      <c r="C845" s="277"/>
      <c r="D845" s="197" t="s">
        <v>1307</v>
      </c>
      <c r="E845" s="197" t="s">
        <v>1394</v>
      </c>
    </row>
    <row r="846" spans="2:5" x14ac:dyDescent="0.25">
      <c r="B846" s="276"/>
      <c r="C846" s="277"/>
      <c r="D846" s="197" t="s">
        <v>1307</v>
      </c>
      <c r="E846" s="197" t="s">
        <v>1394</v>
      </c>
    </row>
    <row r="847" spans="2:5" x14ac:dyDescent="0.25">
      <c r="B847" s="276"/>
      <c r="C847" s="277"/>
      <c r="D847" s="197" t="s">
        <v>1307</v>
      </c>
      <c r="E847" s="197" t="s">
        <v>1395</v>
      </c>
    </row>
    <row r="848" spans="2:5" x14ac:dyDescent="0.25">
      <c r="B848" s="276"/>
      <c r="C848" s="277"/>
      <c r="D848" s="197" t="s">
        <v>1307</v>
      </c>
      <c r="E848" s="197" t="s">
        <v>1395</v>
      </c>
    </row>
    <row r="849" spans="2:5" x14ac:dyDescent="0.25">
      <c r="B849" s="276"/>
      <c r="C849" s="277"/>
      <c r="D849" s="197" t="s">
        <v>1307</v>
      </c>
      <c r="E849" s="197" t="s">
        <v>1396</v>
      </c>
    </row>
    <row r="850" spans="2:5" x14ac:dyDescent="0.25">
      <c r="B850" s="276"/>
      <c r="C850" s="277"/>
      <c r="D850" s="197" t="s">
        <v>1307</v>
      </c>
      <c r="E850" s="197" t="s">
        <v>1397</v>
      </c>
    </row>
    <row r="851" spans="2:5" x14ac:dyDescent="0.25">
      <c r="B851" s="276"/>
      <c r="C851" s="277"/>
      <c r="D851" s="197" t="s">
        <v>1307</v>
      </c>
      <c r="E851" s="197" t="s">
        <v>1398</v>
      </c>
    </row>
    <row r="852" spans="2:5" x14ac:dyDescent="0.25">
      <c r="B852" s="276"/>
      <c r="C852" s="277"/>
      <c r="D852" s="197" t="s">
        <v>1307</v>
      </c>
      <c r="E852" s="197" t="s">
        <v>1399</v>
      </c>
    </row>
    <row r="853" spans="2:5" x14ac:dyDescent="0.25">
      <c r="B853" s="276"/>
      <c r="C853" s="277"/>
      <c r="D853" s="197" t="s">
        <v>1307</v>
      </c>
      <c r="E853" s="197" t="s">
        <v>1400</v>
      </c>
    </row>
    <row r="854" spans="2:5" x14ac:dyDescent="0.25">
      <c r="B854" s="276"/>
      <c r="C854" s="277"/>
      <c r="D854" s="197" t="s">
        <v>1307</v>
      </c>
      <c r="E854" s="197" t="s">
        <v>1401</v>
      </c>
    </row>
    <row r="855" spans="2:5" x14ac:dyDescent="0.25">
      <c r="B855" s="276"/>
      <c r="C855" s="277"/>
      <c r="D855" s="197" t="s">
        <v>1307</v>
      </c>
      <c r="E855" s="197" t="s">
        <v>1401</v>
      </c>
    </row>
    <row r="856" spans="2:5" x14ac:dyDescent="0.25">
      <c r="B856" s="276"/>
      <c r="C856" s="277"/>
      <c r="D856" s="197" t="s">
        <v>1307</v>
      </c>
      <c r="E856" s="197" t="s">
        <v>1402</v>
      </c>
    </row>
    <row r="857" spans="2:5" x14ac:dyDescent="0.25">
      <c r="B857" s="276"/>
      <c r="C857" s="277"/>
      <c r="D857" s="197" t="s">
        <v>1307</v>
      </c>
      <c r="E857" s="197" t="s">
        <v>1403</v>
      </c>
    </row>
    <row r="858" spans="2:5" x14ac:dyDescent="0.25">
      <c r="B858" s="276"/>
      <c r="C858" s="277"/>
      <c r="D858" s="197" t="s">
        <v>1307</v>
      </c>
      <c r="E858" s="197" t="s">
        <v>1404</v>
      </c>
    </row>
    <row r="859" spans="2:5" x14ac:dyDescent="0.25">
      <c r="B859" s="276"/>
      <c r="C859" s="277"/>
      <c r="D859" s="197" t="s">
        <v>1307</v>
      </c>
      <c r="E859" s="197" t="s">
        <v>1404</v>
      </c>
    </row>
    <row r="860" spans="2:5" x14ac:dyDescent="0.25">
      <c r="B860" s="276"/>
      <c r="C860" s="277"/>
      <c r="D860" s="197" t="s">
        <v>1307</v>
      </c>
      <c r="E860" s="197" t="s">
        <v>1405</v>
      </c>
    </row>
    <row r="861" spans="2:5" x14ac:dyDescent="0.25">
      <c r="B861" s="276"/>
      <c r="C861" s="277"/>
      <c r="D861" s="197" t="s">
        <v>1307</v>
      </c>
      <c r="E861" s="197" t="s">
        <v>1406</v>
      </c>
    </row>
    <row r="862" spans="2:5" x14ac:dyDescent="0.25">
      <c r="B862" s="276"/>
      <c r="C862" s="277"/>
      <c r="D862" s="197" t="s">
        <v>1307</v>
      </c>
      <c r="E862" s="197" t="s">
        <v>1406</v>
      </c>
    </row>
    <row r="863" spans="2:5" x14ac:dyDescent="0.25">
      <c r="B863" s="276"/>
      <c r="C863" s="277"/>
      <c r="D863" s="197" t="s">
        <v>1307</v>
      </c>
      <c r="E863" s="197" t="s">
        <v>1407</v>
      </c>
    </row>
    <row r="864" spans="2:5" x14ac:dyDescent="0.25">
      <c r="B864" s="276"/>
      <c r="C864" s="277"/>
      <c r="D864" s="197" t="s">
        <v>1307</v>
      </c>
      <c r="E864" s="197" t="s">
        <v>1407</v>
      </c>
    </row>
    <row r="865" spans="2:5" x14ac:dyDescent="0.25">
      <c r="B865" s="276"/>
      <c r="C865" s="277"/>
      <c r="D865" s="197" t="s">
        <v>1307</v>
      </c>
      <c r="E865" s="197" t="s">
        <v>1408</v>
      </c>
    </row>
    <row r="866" spans="2:5" x14ac:dyDescent="0.25">
      <c r="B866" s="276"/>
      <c r="C866" s="277"/>
      <c r="D866" s="197" t="s">
        <v>1307</v>
      </c>
      <c r="E866" s="197" t="s">
        <v>1409</v>
      </c>
    </row>
    <row r="867" spans="2:5" x14ac:dyDescent="0.25">
      <c r="B867" s="276"/>
      <c r="C867" s="277"/>
      <c r="D867" s="197" t="s">
        <v>1307</v>
      </c>
      <c r="E867" s="197" t="s">
        <v>1410</v>
      </c>
    </row>
    <row r="868" spans="2:5" x14ac:dyDescent="0.25">
      <c r="B868" s="276"/>
      <c r="C868" s="277"/>
      <c r="D868" s="197" t="s">
        <v>1411</v>
      </c>
      <c r="E868" s="197" t="s">
        <v>1412</v>
      </c>
    </row>
    <row r="869" spans="2:5" x14ac:dyDescent="0.25">
      <c r="B869" s="276"/>
      <c r="C869" s="277"/>
      <c r="D869" s="197" t="s">
        <v>1411</v>
      </c>
      <c r="E869" s="197" t="s">
        <v>1412</v>
      </c>
    </row>
    <row r="870" spans="2:5" x14ac:dyDescent="0.25">
      <c r="B870" s="276"/>
      <c r="C870" s="277"/>
      <c r="D870" s="197" t="s">
        <v>1413</v>
      </c>
      <c r="E870" s="197" t="s">
        <v>1414</v>
      </c>
    </row>
    <row r="871" spans="2:5" x14ac:dyDescent="0.25">
      <c r="B871" s="276"/>
      <c r="C871" s="277"/>
      <c r="D871" s="197" t="s">
        <v>1413</v>
      </c>
      <c r="E871" s="197" t="s">
        <v>1414</v>
      </c>
    </row>
    <row r="872" spans="2:5" x14ac:dyDescent="0.25">
      <c r="B872" s="276"/>
      <c r="C872" s="277"/>
      <c r="D872" s="197" t="s">
        <v>1415</v>
      </c>
      <c r="E872" s="197" t="s">
        <v>1416</v>
      </c>
    </row>
    <row r="873" spans="2:5" x14ac:dyDescent="0.25">
      <c r="B873" s="276"/>
      <c r="C873" s="277"/>
      <c r="D873" s="197" t="s">
        <v>1417</v>
      </c>
      <c r="E873" s="197" t="s">
        <v>1418</v>
      </c>
    </row>
    <row r="874" spans="2:5" x14ac:dyDescent="0.25">
      <c r="B874" s="276"/>
      <c r="C874" s="277"/>
      <c r="D874" s="197" t="s">
        <v>1419</v>
      </c>
      <c r="E874" s="197" t="s">
        <v>1420</v>
      </c>
    </row>
    <row r="875" spans="2:5" x14ac:dyDescent="0.25">
      <c r="B875" s="276"/>
      <c r="C875" s="277"/>
      <c r="D875" s="197" t="s">
        <v>1421</v>
      </c>
      <c r="E875" s="197" t="s">
        <v>1422</v>
      </c>
    </row>
    <row r="876" spans="2:5" x14ac:dyDescent="0.25">
      <c r="B876" s="276"/>
      <c r="C876" s="277"/>
      <c r="D876" s="197" t="s">
        <v>1423</v>
      </c>
      <c r="E876" s="197" t="s">
        <v>1424</v>
      </c>
    </row>
    <row r="877" spans="2:5" x14ac:dyDescent="0.25">
      <c r="B877" s="276"/>
      <c r="C877" s="277"/>
      <c r="D877" s="197" t="s">
        <v>1425</v>
      </c>
      <c r="E877" s="197" t="s">
        <v>1426</v>
      </c>
    </row>
    <row r="878" spans="2:5" x14ac:dyDescent="0.25">
      <c r="B878" s="276"/>
      <c r="C878" s="277"/>
      <c r="D878" s="197" t="s">
        <v>1427</v>
      </c>
      <c r="E878" s="197" t="s">
        <v>1428</v>
      </c>
    </row>
    <row r="879" spans="2:5" x14ac:dyDescent="0.25">
      <c r="B879" s="276"/>
      <c r="C879" s="277"/>
      <c r="D879" s="197" t="s">
        <v>1429</v>
      </c>
      <c r="E879" s="197" t="s">
        <v>1430</v>
      </c>
    </row>
    <row r="880" spans="2:5" x14ac:dyDescent="0.25">
      <c r="B880" s="276"/>
      <c r="C880" s="277"/>
      <c r="D880" s="197" t="s">
        <v>1431</v>
      </c>
      <c r="E880" s="197" t="s">
        <v>1432</v>
      </c>
    </row>
    <row r="881" spans="2:5" x14ac:dyDescent="0.25">
      <c r="B881" s="276"/>
      <c r="C881" s="277"/>
      <c r="D881" s="197" t="s">
        <v>1433</v>
      </c>
      <c r="E881" s="197" t="s">
        <v>1434</v>
      </c>
    </row>
    <row r="882" spans="2:5" x14ac:dyDescent="0.25">
      <c r="B882" s="276"/>
      <c r="C882" s="277"/>
      <c r="D882" s="197" t="s">
        <v>1435</v>
      </c>
      <c r="E882" s="197" t="s">
        <v>1436</v>
      </c>
    </row>
    <row r="883" spans="2:5" x14ac:dyDescent="0.25">
      <c r="B883" s="276"/>
      <c r="C883" s="277"/>
      <c r="D883" s="197" t="s">
        <v>1437</v>
      </c>
      <c r="E883" s="197" t="s">
        <v>1438</v>
      </c>
    </row>
    <row r="884" spans="2:5" x14ac:dyDescent="0.25">
      <c r="B884" s="276"/>
      <c r="C884" s="277"/>
      <c r="D884" s="197" t="s">
        <v>1439</v>
      </c>
      <c r="E884" s="197" t="s">
        <v>1440</v>
      </c>
    </row>
    <row r="885" spans="2:5" x14ac:dyDescent="0.25">
      <c r="B885" s="276"/>
      <c r="C885" s="277"/>
      <c r="D885" s="197" t="s">
        <v>1441</v>
      </c>
      <c r="E885" s="197" t="s">
        <v>1442</v>
      </c>
    </row>
    <row r="886" spans="2:5" x14ac:dyDescent="0.25">
      <c r="B886" s="276"/>
      <c r="C886" s="277"/>
      <c r="D886" s="197" t="s">
        <v>1443</v>
      </c>
      <c r="E886" s="197" t="s">
        <v>1444</v>
      </c>
    </row>
    <row r="887" spans="2:5" x14ac:dyDescent="0.25">
      <c r="B887" s="276"/>
      <c r="C887" s="277"/>
      <c r="D887" s="197" t="s">
        <v>1445</v>
      </c>
      <c r="E887" s="197" t="s">
        <v>1446</v>
      </c>
    </row>
    <row r="888" spans="2:5" x14ac:dyDescent="0.25">
      <c r="B888" s="276"/>
      <c r="C888" s="277"/>
      <c r="D888" s="197" t="s">
        <v>1447</v>
      </c>
      <c r="E888" s="197" t="s">
        <v>1448</v>
      </c>
    </row>
    <row r="889" spans="2:5" x14ac:dyDescent="0.25">
      <c r="B889" s="276"/>
      <c r="C889" s="277"/>
      <c r="D889" s="197" t="s">
        <v>1447</v>
      </c>
      <c r="E889" s="197" t="s">
        <v>1449</v>
      </c>
    </row>
    <row r="890" spans="2:5" x14ac:dyDescent="0.25">
      <c r="B890" s="276"/>
      <c r="C890" s="277"/>
      <c r="D890" s="197" t="s">
        <v>1450</v>
      </c>
      <c r="E890" s="197" t="s">
        <v>1451</v>
      </c>
    </row>
    <row r="891" spans="2:5" x14ac:dyDescent="0.25">
      <c r="B891" s="276"/>
      <c r="C891" s="277"/>
      <c r="D891" s="197" t="s">
        <v>1452</v>
      </c>
      <c r="E891" s="197" t="s">
        <v>1453</v>
      </c>
    </row>
    <row r="892" spans="2:5" x14ac:dyDescent="0.25">
      <c r="B892" s="276"/>
      <c r="C892" s="277"/>
      <c r="D892" s="197" t="s">
        <v>1452</v>
      </c>
      <c r="E892" s="197" t="s">
        <v>1453</v>
      </c>
    </row>
    <row r="893" spans="2:5" x14ac:dyDescent="0.25">
      <c r="B893" s="276"/>
      <c r="C893" s="277"/>
      <c r="D893" s="197" t="s">
        <v>1452</v>
      </c>
      <c r="E893" s="197" t="s">
        <v>1453</v>
      </c>
    </row>
    <row r="894" spans="2:5" x14ac:dyDescent="0.25">
      <c r="B894" s="276"/>
      <c r="C894" s="277"/>
      <c r="D894" s="197" t="s">
        <v>1452</v>
      </c>
      <c r="E894" s="197" t="s">
        <v>1453</v>
      </c>
    </row>
    <row r="895" spans="2:5" x14ac:dyDescent="0.25">
      <c r="B895" s="276"/>
      <c r="C895" s="277"/>
      <c r="D895" s="197" t="s">
        <v>1452</v>
      </c>
      <c r="E895" s="197" t="s">
        <v>1454</v>
      </c>
    </row>
    <row r="896" spans="2:5" x14ac:dyDescent="0.25">
      <c r="B896" s="276"/>
      <c r="C896" s="277"/>
      <c r="D896" s="197" t="s">
        <v>1452</v>
      </c>
      <c r="E896" s="197" t="s">
        <v>1454</v>
      </c>
    </row>
    <row r="897" spans="2:5" x14ac:dyDescent="0.25">
      <c r="B897" s="276"/>
      <c r="C897" s="277"/>
      <c r="D897" s="197" t="s">
        <v>1452</v>
      </c>
      <c r="E897" s="197" t="s">
        <v>1454</v>
      </c>
    </row>
    <row r="898" spans="2:5" x14ac:dyDescent="0.25">
      <c r="B898" s="276"/>
      <c r="C898" s="277"/>
      <c r="D898" s="197" t="s">
        <v>1452</v>
      </c>
      <c r="E898" s="197" t="s">
        <v>1454</v>
      </c>
    </row>
    <row r="899" spans="2:5" x14ac:dyDescent="0.25">
      <c r="B899" s="276"/>
      <c r="C899" s="277"/>
      <c r="D899" s="197" t="s">
        <v>1452</v>
      </c>
      <c r="E899" s="197" t="s">
        <v>1454</v>
      </c>
    </row>
    <row r="900" spans="2:5" x14ac:dyDescent="0.25">
      <c r="B900" s="276"/>
      <c r="C900" s="277"/>
      <c r="D900" s="197" t="s">
        <v>1455</v>
      </c>
      <c r="E900" s="197" t="s">
        <v>1456</v>
      </c>
    </row>
    <row r="901" spans="2:5" x14ac:dyDescent="0.25">
      <c r="B901" s="276"/>
      <c r="C901" s="277"/>
      <c r="D901" s="197" t="s">
        <v>1457</v>
      </c>
      <c r="E901" s="197" t="s">
        <v>1458</v>
      </c>
    </row>
    <row r="902" spans="2:5" x14ac:dyDescent="0.25">
      <c r="B902" s="276"/>
      <c r="C902" s="277"/>
      <c r="D902" s="197" t="s">
        <v>1459</v>
      </c>
      <c r="E902" s="197" t="s">
        <v>1460</v>
      </c>
    </row>
    <row r="903" spans="2:5" x14ac:dyDescent="0.25">
      <c r="B903" s="276"/>
      <c r="C903" s="277"/>
      <c r="D903" s="197" t="s">
        <v>1461</v>
      </c>
      <c r="E903" s="197" t="s">
        <v>1462</v>
      </c>
    </row>
    <row r="904" spans="2:5" x14ac:dyDescent="0.25">
      <c r="B904" s="276"/>
      <c r="C904" s="277"/>
      <c r="D904" s="197" t="s">
        <v>1463</v>
      </c>
      <c r="E904" s="197" t="s">
        <v>1464</v>
      </c>
    </row>
    <row r="905" spans="2:5" x14ac:dyDescent="0.25">
      <c r="B905" s="276"/>
      <c r="C905" s="277"/>
      <c r="D905" s="197" t="s">
        <v>1465</v>
      </c>
      <c r="E905" s="197" t="s">
        <v>1466</v>
      </c>
    </row>
    <row r="906" spans="2:5" x14ac:dyDescent="0.25">
      <c r="B906" s="276"/>
      <c r="C906" s="277"/>
      <c r="D906" s="197" t="s">
        <v>1467</v>
      </c>
      <c r="E906" s="197" t="s">
        <v>871</v>
      </c>
    </row>
    <row r="907" spans="2:5" x14ac:dyDescent="0.25">
      <c r="B907" s="276"/>
      <c r="C907" s="277"/>
      <c r="D907" s="197" t="s">
        <v>1468</v>
      </c>
      <c r="E907" s="197" t="s">
        <v>1469</v>
      </c>
    </row>
    <row r="908" spans="2:5" x14ac:dyDescent="0.25">
      <c r="B908" s="276"/>
      <c r="C908" s="277"/>
      <c r="D908" s="197" t="s">
        <v>1470</v>
      </c>
      <c r="E908" s="197" t="s">
        <v>1471</v>
      </c>
    </row>
    <row r="909" spans="2:5" x14ac:dyDescent="0.25">
      <c r="B909" s="276"/>
      <c r="C909" s="277"/>
      <c r="D909" s="197" t="s">
        <v>1472</v>
      </c>
      <c r="E909" s="197" t="s">
        <v>1473</v>
      </c>
    </row>
    <row r="910" spans="2:5" x14ac:dyDescent="0.25">
      <c r="B910" s="276"/>
      <c r="C910" s="277"/>
      <c r="D910" s="197" t="s">
        <v>1474</v>
      </c>
      <c r="E910" s="197" t="s">
        <v>1475</v>
      </c>
    </row>
    <row r="911" spans="2:5" x14ac:dyDescent="0.25">
      <c r="B911" s="276"/>
      <c r="C911" s="277"/>
      <c r="D911" s="197" t="s">
        <v>1476</v>
      </c>
      <c r="E911" s="197" t="s">
        <v>1477</v>
      </c>
    </row>
    <row r="912" spans="2:5" x14ac:dyDescent="0.25">
      <c r="B912" s="276"/>
      <c r="C912" s="277"/>
      <c r="D912" s="197" t="s">
        <v>1478</v>
      </c>
      <c r="E912" s="197" t="s">
        <v>1479</v>
      </c>
    </row>
    <row r="913" spans="2:5" x14ac:dyDescent="0.25">
      <c r="B913" s="276"/>
      <c r="C913" s="277"/>
      <c r="D913" s="197" t="s">
        <v>1480</v>
      </c>
      <c r="E913" s="197" t="s">
        <v>1481</v>
      </c>
    </row>
    <row r="914" spans="2:5" x14ac:dyDescent="0.25">
      <c r="B914" s="276"/>
      <c r="C914" s="277"/>
      <c r="D914" s="197" t="s">
        <v>1482</v>
      </c>
      <c r="E914" s="197" t="s">
        <v>1483</v>
      </c>
    </row>
    <row r="915" spans="2:5" x14ac:dyDescent="0.25">
      <c r="B915" s="276"/>
      <c r="C915" s="277"/>
      <c r="D915" s="197" t="s">
        <v>1484</v>
      </c>
      <c r="E915" s="197" t="s">
        <v>1485</v>
      </c>
    </row>
    <row r="916" spans="2:5" x14ac:dyDescent="0.25">
      <c r="B916" s="276"/>
      <c r="C916" s="277"/>
      <c r="D916" s="197" t="s">
        <v>1486</v>
      </c>
      <c r="E916" s="197" t="s">
        <v>1487</v>
      </c>
    </row>
    <row r="917" spans="2:5" x14ac:dyDescent="0.25">
      <c r="B917" s="276"/>
      <c r="C917" s="277"/>
      <c r="D917" s="197" t="s">
        <v>1488</v>
      </c>
      <c r="E917" s="197" t="s">
        <v>1489</v>
      </c>
    </row>
    <row r="918" spans="2:5" x14ac:dyDescent="0.25">
      <c r="B918" s="276"/>
      <c r="C918" s="277"/>
      <c r="D918" s="197" t="s">
        <v>1488</v>
      </c>
      <c r="E918" s="197" t="s">
        <v>1490</v>
      </c>
    </row>
    <row r="919" spans="2:5" x14ac:dyDescent="0.25">
      <c r="B919" s="276"/>
      <c r="C919" s="277"/>
      <c r="D919" s="197" t="s">
        <v>1488</v>
      </c>
      <c r="E919" s="197" t="s">
        <v>1491</v>
      </c>
    </row>
    <row r="920" spans="2:5" x14ac:dyDescent="0.25">
      <c r="B920" s="276"/>
      <c r="C920" s="277"/>
      <c r="D920" s="197" t="s">
        <v>1488</v>
      </c>
      <c r="E920" s="197" t="s">
        <v>1492</v>
      </c>
    </row>
    <row r="921" spans="2:5" x14ac:dyDescent="0.25">
      <c r="B921" s="276"/>
      <c r="C921" s="277"/>
      <c r="D921" s="197" t="s">
        <v>1488</v>
      </c>
      <c r="E921" s="197" t="s">
        <v>1490</v>
      </c>
    </row>
    <row r="922" spans="2:5" x14ac:dyDescent="0.25">
      <c r="B922" s="276"/>
      <c r="C922" s="277"/>
      <c r="D922" s="197" t="s">
        <v>1493</v>
      </c>
      <c r="E922" s="197" t="s">
        <v>1494</v>
      </c>
    </row>
    <row r="923" spans="2:5" x14ac:dyDescent="0.25">
      <c r="B923" s="276"/>
      <c r="C923" s="277"/>
      <c r="D923" s="197" t="s">
        <v>1495</v>
      </c>
      <c r="E923" s="197" t="s">
        <v>1496</v>
      </c>
    </row>
    <row r="924" spans="2:5" x14ac:dyDescent="0.25">
      <c r="B924" s="276"/>
      <c r="C924" s="277"/>
      <c r="D924" s="197" t="s">
        <v>1497</v>
      </c>
      <c r="E924" s="197" t="s">
        <v>1498</v>
      </c>
    </row>
    <row r="925" spans="2:5" x14ac:dyDescent="0.25">
      <c r="B925" s="276"/>
      <c r="C925" s="277"/>
      <c r="D925" s="197" t="s">
        <v>1499</v>
      </c>
      <c r="E925" s="197" t="s">
        <v>1500</v>
      </c>
    </row>
    <row r="926" spans="2:5" x14ac:dyDescent="0.25">
      <c r="B926" s="276"/>
      <c r="C926" s="277"/>
      <c r="D926" s="197" t="s">
        <v>1501</v>
      </c>
      <c r="E926" s="197" t="s">
        <v>1502</v>
      </c>
    </row>
    <row r="927" spans="2:5" x14ac:dyDescent="0.25">
      <c r="B927" s="276"/>
      <c r="C927" s="277"/>
      <c r="D927" s="197" t="s">
        <v>1503</v>
      </c>
      <c r="E927" s="197" t="s">
        <v>1504</v>
      </c>
    </row>
    <row r="928" spans="2:5" x14ac:dyDescent="0.25">
      <c r="B928" s="276"/>
      <c r="C928" s="277"/>
      <c r="D928" s="197" t="s">
        <v>1505</v>
      </c>
      <c r="E928" s="197" t="s">
        <v>1506</v>
      </c>
    </row>
    <row r="929" spans="2:5" x14ac:dyDescent="0.25">
      <c r="B929" s="276"/>
      <c r="C929" s="277"/>
      <c r="D929" s="197" t="s">
        <v>1505</v>
      </c>
      <c r="E929" s="197" t="s">
        <v>1506</v>
      </c>
    </row>
    <row r="930" spans="2:5" x14ac:dyDescent="0.25">
      <c r="B930" s="276"/>
      <c r="C930" s="277"/>
      <c r="D930" s="197" t="s">
        <v>1507</v>
      </c>
      <c r="E930" s="197" t="s">
        <v>1508</v>
      </c>
    </row>
    <row r="931" spans="2:5" x14ac:dyDescent="0.25">
      <c r="B931" s="276"/>
      <c r="C931" s="277"/>
      <c r="D931" s="197" t="s">
        <v>1509</v>
      </c>
      <c r="E931" s="197" t="s">
        <v>1510</v>
      </c>
    </row>
    <row r="932" spans="2:5" x14ac:dyDescent="0.25">
      <c r="B932" s="276"/>
      <c r="C932" s="277"/>
      <c r="D932" s="197" t="s">
        <v>1509</v>
      </c>
      <c r="E932" s="197" t="s">
        <v>1511</v>
      </c>
    </row>
    <row r="933" spans="2:5" x14ac:dyDescent="0.25">
      <c r="B933" s="276"/>
      <c r="C933" s="277"/>
      <c r="D933" s="197" t="s">
        <v>1512</v>
      </c>
      <c r="E933" s="197" t="s">
        <v>1513</v>
      </c>
    </row>
    <row r="934" spans="2:5" x14ac:dyDescent="0.25">
      <c r="B934" s="276"/>
      <c r="C934" s="277"/>
      <c r="D934" s="197" t="s">
        <v>1512</v>
      </c>
      <c r="E934" s="197" t="s">
        <v>1514</v>
      </c>
    </row>
    <row r="935" spans="2:5" x14ac:dyDescent="0.25">
      <c r="B935" s="276"/>
      <c r="C935" s="277"/>
      <c r="D935" s="197" t="s">
        <v>1512</v>
      </c>
      <c r="E935" s="197" t="s">
        <v>1515</v>
      </c>
    </row>
    <row r="936" spans="2:5" x14ac:dyDescent="0.25">
      <c r="B936" s="276"/>
      <c r="C936" s="277"/>
      <c r="D936" s="197" t="s">
        <v>1512</v>
      </c>
      <c r="E936" s="197" t="s">
        <v>1516</v>
      </c>
    </row>
    <row r="937" spans="2:5" x14ac:dyDescent="0.25">
      <c r="B937" s="276"/>
      <c r="C937" s="277"/>
      <c r="D937" s="197" t="s">
        <v>1512</v>
      </c>
      <c r="E937" s="197" t="s">
        <v>1517</v>
      </c>
    </row>
    <row r="938" spans="2:5" x14ac:dyDescent="0.25">
      <c r="B938" s="276"/>
      <c r="C938" s="277"/>
      <c r="D938" s="197" t="s">
        <v>1512</v>
      </c>
      <c r="E938" s="197" t="s">
        <v>1518</v>
      </c>
    </row>
    <row r="939" spans="2:5" x14ac:dyDescent="0.25">
      <c r="B939" s="276"/>
      <c r="C939" s="277"/>
      <c r="D939" s="197" t="s">
        <v>1512</v>
      </c>
      <c r="E939" s="197" t="s">
        <v>1519</v>
      </c>
    </row>
    <row r="940" spans="2:5" x14ac:dyDescent="0.25">
      <c r="B940" s="276"/>
      <c r="C940" s="277"/>
      <c r="D940" s="197" t="s">
        <v>1512</v>
      </c>
      <c r="E940" s="197" t="s">
        <v>1520</v>
      </c>
    </row>
    <row r="941" spans="2:5" x14ac:dyDescent="0.25">
      <c r="B941" s="276"/>
      <c r="C941" s="277"/>
      <c r="D941" s="197" t="s">
        <v>1512</v>
      </c>
      <c r="E941" s="197" t="s">
        <v>1521</v>
      </c>
    </row>
    <row r="942" spans="2:5" x14ac:dyDescent="0.25">
      <c r="B942" s="276"/>
      <c r="C942" s="277"/>
      <c r="D942" s="197" t="s">
        <v>1512</v>
      </c>
      <c r="E942" s="197" t="s">
        <v>1522</v>
      </c>
    </row>
    <row r="943" spans="2:5" x14ac:dyDescent="0.25">
      <c r="B943" s="276"/>
      <c r="C943" s="277"/>
      <c r="D943" s="197" t="s">
        <v>1512</v>
      </c>
      <c r="E943" s="197" t="s">
        <v>1523</v>
      </c>
    </row>
    <row r="944" spans="2:5" x14ac:dyDescent="0.25">
      <c r="B944" s="276"/>
      <c r="C944" s="277"/>
      <c r="D944" s="197" t="s">
        <v>1512</v>
      </c>
      <c r="E944" s="197" t="s">
        <v>1524</v>
      </c>
    </row>
    <row r="945" spans="2:5" x14ac:dyDescent="0.25">
      <c r="B945" s="276"/>
      <c r="C945" s="277"/>
      <c r="D945" s="197" t="s">
        <v>1512</v>
      </c>
      <c r="E945" s="197" t="s">
        <v>1525</v>
      </c>
    </row>
    <row r="946" spans="2:5" x14ac:dyDescent="0.25">
      <c r="B946" s="276"/>
      <c r="C946" s="277"/>
      <c r="D946" s="197" t="s">
        <v>1512</v>
      </c>
      <c r="E946" s="197" t="s">
        <v>1525</v>
      </c>
    </row>
    <row r="947" spans="2:5" x14ac:dyDescent="0.25">
      <c r="B947" s="276"/>
      <c r="C947" s="277"/>
      <c r="D947" s="197" t="s">
        <v>1512</v>
      </c>
      <c r="E947" s="197" t="s">
        <v>1526</v>
      </c>
    </row>
    <row r="948" spans="2:5" x14ac:dyDescent="0.25">
      <c r="B948" s="276"/>
      <c r="C948" s="277"/>
      <c r="D948" s="197" t="s">
        <v>1512</v>
      </c>
      <c r="E948" s="197" t="s">
        <v>1527</v>
      </c>
    </row>
    <row r="949" spans="2:5" x14ac:dyDescent="0.25">
      <c r="B949" s="276"/>
      <c r="C949" s="277"/>
      <c r="D949" s="197" t="s">
        <v>1512</v>
      </c>
      <c r="E949" s="197" t="s">
        <v>1528</v>
      </c>
    </row>
    <row r="950" spans="2:5" x14ac:dyDescent="0.25">
      <c r="B950" s="276"/>
      <c r="C950" s="277"/>
      <c r="D950" s="197" t="s">
        <v>1512</v>
      </c>
      <c r="E950" s="197" t="s">
        <v>1529</v>
      </c>
    </row>
    <row r="951" spans="2:5" x14ac:dyDescent="0.25">
      <c r="B951" s="276"/>
      <c r="C951" s="277"/>
      <c r="D951" s="197" t="s">
        <v>1512</v>
      </c>
      <c r="E951" s="197" t="s">
        <v>1529</v>
      </c>
    </row>
    <row r="952" spans="2:5" x14ac:dyDescent="0.25">
      <c r="B952" s="276"/>
      <c r="C952" s="277"/>
      <c r="D952" s="197" t="s">
        <v>1512</v>
      </c>
      <c r="E952" s="197" t="s">
        <v>1530</v>
      </c>
    </row>
    <row r="953" spans="2:5" x14ac:dyDescent="0.25">
      <c r="B953" s="276"/>
      <c r="C953" s="277"/>
      <c r="D953" s="197" t="s">
        <v>1512</v>
      </c>
      <c r="E953" s="197" t="s">
        <v>1531</v>
      </c>
    </row>
    <row r="954" spans="2:5" x14ac:dyDescent="0.25">
      <c r="B954" s="276"/>
      <c r="C954" s="277"/>
      <c r="D954" s="197" t="s">
        <v>1512</v>
      </c>
      <c r="E954" s="197" t="s">
        <v>1531</v>
      </c>
    </row>
    <row r="955" spans="2:5" x14ac:dyDescent="0.25">
      <c r="B955" s="276"/>
      <c r="C955" s="277"/>
      <c r="D955" s="197" t="s">
        <v>1512</v>
      </c>
      <c r="E955" s="197" t="s">
        <v>1531</v>
      </c>
    </row>
    <row r="956" spans="2:5" x14ac:dyDescent="0.25">
      <c r="B956" s="276"/>
      <c r="C956" s="277"/>
      <c r="D956" s="197" t="s">
        <v>1512</v>
      </c>
      <c r="E956" s="197" t="s">
        <v>1532</v>
      </c>
    </row>
    <row r="957" spans="2:5" x14ac:dyDescent="0.25">
      <c r="B957" s="276"/>
      <c r="C957" s="277"/>
      <c r="D957" s="197" t="s">
        <v>1512</v>
      </c>
      <c r="E957" s="197" t="s">
        <v>1533</v>
      </c>
    </row>
    <row r="958" spans="2:5" x14ac:dyDescent="0.25">
      <c r="B958" s="276"/>
      <c r="C958" s="277"/>
      <c r="D958" s="197" t="s">
        <v>1512</v>
      </c>
      <c r="E958" s="197" t="s">
        <v>1534</v>
      </c>
    </row>
    <row r="959" spans="2:5" x14ac:dyDescent="0.25">
      <c r="B959" s="276"/>
      <c r="C959" s="277"/>
      <c r="D959" s="197" t="s">
        <v>1535</v>
      </c>
      <c r="E959" s="197" t="s">
        <v>1073</v>
      </c>
    </row>
    <row r="960" spans="2:5" x14ac:dyDescent="0.25">
      <c r="B960" s="276"/>
      <c r="C960" s="277"/>
      <c r="D960" s="197" t="s">
        <v>1535</v>
      </c>
      <c r="E960" s="197" t="s">
        <v>1073</v>
      </c>
    </row>
    <row r="961" spans="2:5" x14ac:dyDescent="0.25">
      <c r="B961" s="276"/>
      <c r="C961" s="277"/>
      <c r="D961" s="197" t="s">
        <v>1536</v>
      </c>
      <c r="E961" s="197" t="s">
        <v>1537</v>
      </c>
    </row>
    <row r="962" spans="2:5" x14ac:dyDescent="0.25">
      <c r="B962" s="276"/>
      <c r="C962" s="277"/>
      <c r="D962" s="197" t="s">
        <v>1538</v>
      </c>
      <c r="E962" s="197" t="s">
        <v>1539</v>
      </c>
    </row>
    <row r="963" spans="2:5" x14ac:dyDescent="0.25">
      <c r="B963" s="276"/>
      <c r="C963" s="277"/>
      <c r="D963" s="197" t="s">
        <v>1540</v>
      </c>
      <c r="E963" s="197" t="s">
        <v>1539</v>
      </c>
    </row>
    <row r="964" spans="2:5" x14ac:dyDescent="0.25">
      <c r="B964" s="276"/>
      <c r="C964" s="277"/>
      <c r="D964" s="197" t="s">
        <v>1541</v>
      </c>
      <c r="E964" s="197" t="s">
        <v>1542</v>
      </c>
    </row>
    <row r="965" spans="2:5" x14ac:dyDescent="0.25">
      <c r="B965" s="276"/>
      <c r="C965" s="277"/>
      <c r="D965" s="197" t="s">
        <v>1541</v>
      </c>
      <c r="E965" s="197" t="s">
        <v>1543</v>
      </c>
    </row>
    <row r="966" spans="2:5" x14ac:dyDescent="0.25">
      <c r="B966" s="276"/>
      <c r="C966" s="277"/>
      <c r="D966" s="197" t="s">
        <v>1544</v>
      </c>
      <c r="E966" s="197" t="s">
        <v>1545</v>
      </c>
    </row>
    <row r="967" spans="2:5" x14ac:dyDescent="0.25">
      <c r="B967" s="276"/>
      <c r="C967" s="277"/>
      <c r="D967" s="197" t="s">
        <v>1546</v>
      </c>
      <c r="E967" s="197" t="s">
        <v>1547</v>
      </c>
    </row>
    <row r="968" spans="2:5" x14ac:dyDescent="0.25">
      <c r="B968" s="276"/>
      <c r="C968" s="277"/>
      <c r="D968" s="197" t="s">
        <v>1548</v>
      </c>
      <c r="E968" s="197" t="s">
        <v>1549</v>
      </c>
    </row>
    <row r="969" spans="2:5" x14ac:dyDescent="0.25">
      <c r="B969" s="276"/>
      <c r="C969" s="277"/>
      <c r="D969" s="197" t="s">
        <v>1550</v>
      </c>
      <c r="E969" s="197" t="s">
        <v>1551</v>
      </c>
    </row>
    <row r="970" spans="2:5" x14ac:dyDescent="0.25">
      <c r="B970" s="276"/>
      <c r="C970" s="277"/>
      <c r="D970" s="197" t="s">
        <v>1552</v>
      </c>
      <c r="E970" s="197" t="s">
        <v>1553</v>
      </c>
    </row>
    <row r="971" spans="2:5" x14ac:dyDescent="0.25">
      <c r="B971" s="276"/>
      <c r="C971" s="277"/>
      <c r="D971" s="197" t="s">
        <v>1554</v>
      </c>
      <c r="E971" s="197" t="s">
        <v>1555</v>
      </c>
    </row>
    <row r="972" spans="2:5" x14ac:dyDescent="0.25">
      <c r="B972" s="276"/>
      <c r="C972" s="277"/>
      <c r="D972" s="197" t="s">
        <v>1556</v>
      </c>
      <c r="E972" s="197" t="s">
        <v>1557</v>
      </c>
    </row>
    <row r="973" spans="2:5" x14ac:dyDescent="0.25">
      <c r="B973" s="276"/>
      <c r="C973" s="277"/>
      <c r="D973" s="197" t="s">
        <v>1558</v>
      </c>
      <c r="E973" s="197" t="s">
        <v>1559</v>
      </c>
    </row>
    <row r="974" spans="2:5" x14ac:dyDescent="0.25">
      <c r="B974" s="276"/>
      <c r="C974" s="277"/>
      <c r="D974" s="197" t="s">
        <v>1560</v>
      </c>
      <c r="E974" s="197" t="s">
        <v>1561</v>
      </c>
    </row>
    <row r="975" spans="2:5" x14ac:dyDescent="0.25">
      <c r="B975" s="276"/>
      <c r="C975" s="277"/>
      <c r="D975" s="197" t="s">
        <v>1562</v>
      </c>
      <c r="E975" s="197" t="s">
        <v>1563</v>
      </c>
    </row>
    <row r="976" spans="2:5" x14ac:dyDescent="0.25">
      <c r="B976" s="276"/>
      <c r="C976" s="277"/>
      <c r="D976" s="197" t="s">
        <v>1564</v>
      </c>
      <c r="E976" s="197" t="s">
        <v>1565</v>
      </c>
    </row>
    <row r="977" spans="2:5" x14ac:dyDescent="0.25">
      <c r="B977" s="276"/>
      <c r="C977" s="277"/>
      <c r="D977" s="197" t="s">
        <v>1566</v>
      </c>
      <c r="E977" s="197" t="s">
        <v>1567</v>
      </c>
    </row>
    <row r="978" spans="2:5" x14ac:dyDescent="0.25">
      <c r="B978" s="276"/>
      <c r="C978" s="277"/>
      <c r="D978" s="197" t="s">
        <v>1568</v>
      </c>
      <c r="E978" s="197" t="s">
        <v>1569</v>
      </c>
    </row>
    <row r="979" spans="2:5" x14ac:dyDescent="0.25">
      <c r="B979" s="276"/>
      <c r="C979" s="277"/>
      <c r="D979" s="197" t="s">
        <v>1570</v>
      </c>
      <c r="E979" s="197" t="s">
        <v>1571</v>
      </c>
    </row>
    <row r="980" spans="2:5" x14ac:dyDescent="0.25">
      <c r="B980" s="276"/>
      <c r="C980" s="277"/>
      <c r="D980" s="197" t="s">
        <v>1572</v>
      </c>
      <c r="E980" s="197" t="s">
        <v>1573</v>
      </c>
    </row>
    <row r="981" spans="2:5" x14ac:dyDescent="0.25">
      <c r="B981" s="276"/>
      <c r="C981" s="277"/>
      <c r="D981" s="197" t="s">
        <v>1574</v>
      </c>
      <c r="E981" s="197" t="s">
        <v>1575</v>
      </c>
    </row>
    <row r="982" spans="2:5" x14ac:dyDescent="0.25">
      <c r="B982" s="276"/>
      <c r="C982" s="277"/>
      <c r="D982" s="197" t="s">
        <v>1576</v>
      </c>
      <c r="E982" s="197" t="s">
        <v>1577</v>
      </c>
    </row>
    <row r="983" spans="2:5" x14ac:dyDescent="0.25">
      <c r="B983" s="276"/>
      <c r="C983" s="277"/>
      <c r="D983" s="197" t="s">
        <v>1578</v>
      </c>
      <c r="E983" s="197" t="s">
        <v>1579</v>
      </c>
    </row>
    <row r="984" spans="2:5" x14ac:dyDescent="0.25">
      <c r="B984" s="276"/>
      <c r="C984" s="277"/>
      <c r="D984" s="197" t="s">
        <v>1578</v>
      </c>
      <c r="E984" s="197" t="s">
        <v>1580</v>
      </c>
    </row>
    <row r="985" spans="2:5" x14ac:dyDescent="0.25">
      <c r="B985" s="276"/>
      <c r="C985" s="277"/>
      <c r="D985" s="197" t="s">
        <v>1581</v>
      </c>
      <c r="E985" s="197" t="s">
        <v>1582</v>
      </c>
    </row>
    <row r="986" spans="2:5" x14ac:dyDescent="0.25">
      <c r="B986" s="276"/>
      <c r="C986" s="277"/>
      <c r="D986" s="197" t="s">
        <v>1581</v>
      </c>
      <c r="E986" s="197" t="s">
        <v>1582</v>
      </c>
    </row>
    <row r="987" spans="2:5" x14ac:dyDescent="0.25">
      <c r="B987" s="276"/>
      <c r="C987" s="277"/>
      <c r="D987" s="197" t="s">
        <v>1581</v>
      </c>
      <c r="E987" s="197" t="s">
        <v>1583</v>
      </c>
    </row>
    <row r="988" spans="2:5" x14ac:dyDescent="0.25">
      <c r="B988" s="276"/>
      <c r="C988" s="277"/>
      <c r="D988" s="197" t="s">
        <v>1581</v>
      </c>
      <c r="E988" s="197" t="s">
        <v>1584</v>
      </c>
    </row>
    <row r="989" spans="2:5" x14ac:dyDescent="0.25">
      <c r="B989" s="276"/>
      <c r="C989" s="277"/>
      <c r="D989" s="197" t="s">
        <v>1585</v>
      </c>
      <c r="E989" s="197" t="s">
        <v>1586</v>
      </c>
    </row>
    <row r="990" spans="2:5" x14ac:dyDescent="0.25">
      <c r="B990" s="276"/>
      <c r="C990" s="277"/>
      <c r="D990" s="197" t="s">
        <v>1587</v>
      </c>
      <c r="E990" s="197" t="s">
        <v>1588</v>
      </c>
    </row>
    <row r="991" spans="2:5" x14ac:dyDescent="0.25">
      <c r="B991" s="276"/>
      <c r="C991" s="277"/>
      <c r="D991" s="197" t="s">
        <v>1587</v>
      </c>
      <c r="E991" s="197" t="s">
        <v>1588</v>
      </c>
    </row>
    <row r="992" spans="2:5" x14ac:dyDescent="0.25">
      <c r="B992" s="276"/>
      <c r="C992" s="277"/>
      <c r="D992" s="197" t="s">
        <v>1589</v>
      </c>
      <c r="E992" s="197" t="s">
        <v>1590</v>
      </c>
    </row>
    <row r="993" spans="2:5" x14ac:dyDescent="0.25">
      <c r="B993" s="276"/>
      <c r="C993" s="277"/>
      <c r="D993" s="197" t="s">
        <v>1589</v>
      </c>
      <c r="E993" s="197" t="s">
        <v>1591</v>
      </c>
    </row>
    <row r="994" spans="2:5" x14ac:dyDescent="0.25">
      <c r="B994" s="276"/>
      <c r="C994" s="277"/>
      <c r="D994" s="197" t="s">
        <v>1592</v>
      </c>
      <c r="E994" s="197" t="s">
        <v>1588</v>
      </c>
    </row>
    <row r="995" spans="2:5" x14ac:dyDescent="0.25">
      <c r="B995" s="276"/>
      <c r="C995" s="277"/>
      <c r="D995" s="197" t="s">
        <v>1592</v>
      </c>
      <c r="E995" s="197" t="s">
        <v>1593</v>
      </c>
    </row>
    <row r="996" spans="2:5" x14ac:dyDescent="0.25">
      <c r="B996" s="276"/>
      <c r="C996" s="277"/>
      <c r="D996" s="197" t="s">
        <v>1592</v>
      </c>
      <c r="E996" s="197" t="s">
        <v>1594</v>
      </c>
    </row>
    <row r="997" spans="2:5" x14ac:dyDescent="0.25">
      <c r="B997" s="276"/>
      <c r="C997" s="277"/>
      <c r="D997" s="197" t="s">
        <v>1592</v>
      </c>
      <c r="E997" s="197" t="s">
        <v>1595</v>
      </c>
    </row>
    <row r="998" spans="2:5" x14ac:dyDescent="0.25">
      <c r="B998" s="276"/>
      <c r="C998" s="277"/>
      <c r="D998" s="197" t="s">
        <v>1592</v>
      </c>
      <c r="E998" s="197" t="s">
        <v>1596</v>
      </c>
    </row>
    <row r="999" spans="2:5" x14ac:dyDescent="0.25">
      <c r="B999" s="276"/>
      <c r="C999" s="277"/>
      <c r="D999" s="197" t="s">
        <v>1592</v>
      </c>
      <c r="E999" s="197" t="s">
        <v>1597</v>
      </c>
    </row>
    <row r="1000" spans="2:5" x14ac:dyDescent="0.25">
      <c r="B1000" s="276"/>
      <c r="C1000" s="277"/>
      <c r="D1000" s="197" t="s">
        <v>1592</v>
      </c>
      <c r="E1000" s="197" t="s">
        <v>1598</v>
      </c>
    </row>
    <row r="1001" spans="2:5" x14ac:dyDescent="0.25">
      <c r="B1001" s="276"/>
      <c r="C1001" s="277"/>
      <c r="D1001" s="197" t="s">
        <v>1592</v>
      </c>
      <c r="E1001" s="197" t="s">
        <v>1599</v>
      </c>
    </row>
    <row r="1002" spans="2:5" x14ac:dyDescent="0.25">
      <c r="B1002" s="276"/>
      <c r="C1002" s="277"/>
      <c r="D1002" s="197" t="s">
        <v>1592</v>
      </c>
      <c r="E1002" s="197" t="s">
        <v>1600</v>
      </c>
    </row>
    <row r="1003" spans="2:5" x14ac:dyDescent="0.25">
      <c r="B1003" s="276"/>
      <c r="C1003" s="277"/>
      <c r="D1003" s="197" t="s">
        <v>1592</v>
      </c>
      <c r="E1003" s="197" t="s">
        <v>1601</v>
      </c>
    </row>
    <row r="1004" spans="2:5" x14ac:dyDescent="0.25">
      <c r="B1004" s="276"/>
      <c r="C1004" s="277"/>
      <c r="D1004" s="197" t="s">
        <v>1592</v>
      </c>
      <c r="E1004" s="197" t="s">
        <v>1601</v>
      </c>
    </row>
    <row r="1005" spans="2:5" x14ac:dyDescent="0.25">
      <c r="B1005" s="276"/>
      <c r="C1005" s="277"/>
      <c r="D1005" s="197" t="s">
        <v>1592</v>
      </c>
      <c r="E1005" s="197" t="s">
        <v>1602</v>
      </c>
    </row>
    <row r="1006" spans="2:5" x14ac:dyDescent="0.25">
      <c r="B1006" s="276"/>
      <c r="C1006" s="277"/>
      <c r="D1006" s="197" t="s">
        <v>1592</v>
      </c>
      <c r="E1006" s="197" t="s">
        <v>1602</v>
      </c>
    </row>
    <row r="1007" spans="2:5" x14ac:dyDescent="0.25">
      <c r="B1007" s="276"/>
      <c r="C1007" s="277"/>
      <c r="D1007" s="197" t="s">
        <v>1592</v>
      </c>
      <c r="E1007" s="197" t="s">
        <v>1603</v>
      </c>
    </row>
    <row r="1008" spans="2:5" x14ac:dyDescent="0.25">
      <c r="B1008" s="276"/>
      <c r="C1008" s="277"/>
      <c r="D1008" s="197" t="s">
        <v>1592</v>
      </c>
      <c r="E1008" s="197" t="s">
        <v>1604</v>
      </c>
    </row>
    <row r="1009" spans="2:5" x14ac:dyDescent="0.25">
      <c r="B1009" s="276"/>
      <c r="C1009" s="277"/>
      <c r="D1009" s="197" t="s">
        <v>1592</v>
      </c>
      <c r="E1009" s="197" t="s">
        <v>1605</v>
      </c>
    </row>
    <row r="1010" spans="2:5" x14ac:dyDescent="0.25">
      <c r="B1010" s="276"/>
      <c r="C1010" s="277"/>
      <c r="D1010" s="197" t="s">
        <v>1606</v>
      </c>
      <c r="E1010" s="197" t="s">
        <v>1607</v>
      </c>
    </row>
    <row r="1011" spans="2:5" x14ac:dyDescent="0.25">
      <c r="B1011" s="276"/>
      <c r="C1011" s="277"/>
      <c r="D1011" s="197" t="s">
        <v>1608</v>
      </c>
      <c r="E1011" s="197" t="s">
        <v>1609</v>
      </c>
    </row>
    <row r="1012" spans="2:5" x14ac:dyDescent="0.25">
      <c r="B1012" s="276"/>
      <c r="C1012" s="277"/>
      <c r="D1012" s="197" t="s">
        <v>1608</v>
      </c>
      <c r="E1012" s="197" t="s">
        <v>1609</v>
      </c>
    </row>
    <row r="1013" spans="2:5" x14ac:dyDescent="0.25">
      <c r="B1013" s="276"/>
      <c r="C1013" s="277"/>
      <c r="D1013" s="197" t="s">
        <v>1608</v>
      </c>
      <c r="E1013" s="197" t="s">
        <v>1610</v>
      </c>
    </row>
    <row r="1014" spans="2:5" x14ac:dyDescent="0.25">
      <c r="B1014" s="276"/>
      <c r="C1014" s="277"/>
      <c r="D1014" s="197" t="s">
        <v>1611</v>
      </c>
      <c r="E1014" s="197" t="s">
        <v>1612</v>
      </c>
    </row>
    <row r="1015" spans="2:5" x14ac:dyDescent="0.25">
      <c r="B1015" s="276"/>
      <c r="C1015" s="277"/>
      <c r="D1015" s="197" t="s">
        <v>1613</v>
      </c>
      <c r="E1015" s="197" t="s">
        <v>1614</v>
      </c>
    </row>
    <row r="1016" spans="2:5" x14ac:dyDescent="0.25">
      <c r="B1016" s="276"/>
      <c r="C1016" s="277"/>
      <c r="D1016" s="197" t="s">
        <v>1615</v>
      </c>
      <c r="E1016" s="197" t="s">
        <v>1616</v>
      </c>
    </row>
    <row r="1017" spans="2:5" x14ac:dyDescent="0.25">
      <c r="B1017" s="276"/>
      <c r="C1017" s="277"/>
      <c r="D1017" s="197" t="s">
        <v>1617</v>
      </c>
      <c r="E1017" s="197" t="s">
        <v>1618</v>
      </c>
    </row>
    <row r="1018" spans="2:5" x14ac:dyDescent="0.25">
      <c r="B1018" s="276"/>
      <c r="C1018" s="277"/>
      <c r="D1018" s="197" t="s">
        <v>1619</v>
      </c>
      <c r="E1018" s="197" t="s">
        <v>1620</v>
      </c>
    </row>
    <row r="1019" spans="2:5" x14ac:dyDescent="0.25">
      <c r="B1019" s="276"/>
      <c r="C1019" s="277"/>
      <c r="D1019" s="197" t="s">
        <v>1621</v>
      </c>
      <c r="E1019" s="197" t="s">
        <v>1622</v>
      </c>
    </row>
    <row r="1020" spans="2:5" x14ac:dyDescent="0.25">
      <c r="B1020" s="276"/>
      <c r="C1020" s="277"/>
      <c r="D1020" s="197" t="s">
        <v>1623</v>
      </c>
      <c r="E1020" s="197" t="s">
        <v>1624</v>
      </c>
    </row>
    <row r="1021" spans="2:5" x14ac:dyDescent="0.25">
      <c r="B1021" s="276"/>
      <c r="C1021" s="277"/>
      <c r="D1021" s="197" t="s">
        <v>1625</v>
      </c>
      <c r="E1021" s="197" t="s">
        <v>1626</v>
      </c>
    </row>
    <row r="1022" spans="2:5" x14ac:dyDescent="0.25">
      <c r="B1022" s="276"/>
      <c r="C1022" s="277"/>
      <c r="D1022" s="197" t="s">
        <v>1627</v>
      </c>
      <c r="E1022" s="197" t="s">
        <v>1628</v>
      </c>
    </row>
    <row r="1023" spans="2:5" x14ac:dyDescent="0.25">
      <c r="B1023" s="276"/>
      <c r="C1023" s="277"/>
      <c r="D1023" s="197" t="s">
        <v>1629</v>
      </c>
      <c r="E1023" s="197" t="s">
        <v>1630</v>
      </c>
    </row>
    <row r="1024" spans="2:5" x14ac:dyDescent="0.25">
      <c r="B1024" s="276"/>
      <c r="C1024" s="277"/>
      <c r="D1024" s="197" t="s">
        <v>1631</v>
      </c>
      <c r="E1024" s="197" t="s">
        <v>1632</v>
      </c>
    </row>
    <row r="1025" spans="2:5" x14ac:dyDescent="0.25">
      <c r="B1025" s="276"/>
      <c r="C1025" s="277"/>
      <c r="D1025" s="197" t="s">
        <v>1633</v>
      </c>
      <c r="E1025" s="197" t="s">
        <v>1634</v>
      </c>
    </row>
    <row r="1026" spans="2:5" x14ac:dyDescent="0.25">
      <c r="B1026" s="276"/>
      <c r="C1026" s="277"/>
      <c r="D1026" s="197" t="s">
        <v>1635</v>
      </c>
      <c r="E1026" s="197" t="s">
        <v>1636</v>
      </c>
    </row>
    <row r="1027" spans="2:5" x14ac:dyDescent="0.25">
      <c r="B1027" s="276"/>
      <c r="C1027" s="277"/>
      <c r="D1027" s="197" t="s">
        <v>1637</v>
      </c>
      <c r="E1027" s="197" t="s">
        <v>1638</v>
      </c>
    </row>
    <row r="1028" spans="2:5" x14ac:dyDescent="0.25">
      <c r="B1028" s="276"/>
      <c r="C1028" s="277"/>
      <c r="D1028" s="197" t="s">
        <v>1639</v>
      </c>
      <c r="E1028" s="197" t="s">
        <v>1640</v>
      </c>
    </row>
    <row r="1029" spans="2:5" x14ac:dyDescent="0.25">
      <c r="B1029" s="276"/>
      <c r="C1029" s="277"/>
      <c r="D1029" s="197" t="s">
        <v>1641</v>
      </c>
      <c r="E1029" s="197" t="s">
        <v>1642</v>
      </c>
    </row>
    <row r="1030" spans="2:5" x14ac:dyDescent="0.25">
      <c r="B1030" s="276"/>
      <c r="C1030" s="277"/>
      <c r="D1030" s="197" t="s">
        <v>1643</v>
      </c>
      <c r="E1030" s="197" t="s">
        <v>1644</v>
      </c>
    </row>
    <row r="1031" spans="2:5" x14ac:dyDescent="0.25">
      <c r="B1031" s="276"/>
      <c r="C1031" s="277"/>
      <c r="D1031" s="197" t="s">
        <v>1645</v>
      </c>
      <c r="E1031" s="197" t="s">
        <v>1646</v>
      </c>
    </row>
    <row r="1032" spans="2:5" x14ac:dyDescent="0.25">
      <c r="B1032" s="276"/>
      <c r="C1032" s="277"/>
      <c r="D1032" s="197" t="s">
        <v>1647</v>
      </c>
      <c r="E1032" s="197" t="s">
        <v>1648</v>
      </c>
    </row>
    <row r="1033" spans="2:5" x14ac:dyDescent="0.25">
      <c r="B1033" s="276"/>
      <c r="C1033" s="277"/>
      <c r="D1033" s="197" t="s">
        <v>1649</v>
      </c>
      <c r="E1033" s="197" t="s">
        <v>1650</v>
      </c>
    </row>
    <row r="1034" spans="2:5" x14ac:dyDescent="0.25">
      <c r="B1034" s="276"/>
      <c r="C1034" s="277"/>
      <c r="D1034" s="197" t="s">
        <v>1651</v>
      </c>
      <c r="E1034" s="197" t="s">
        <v>1652</v>
      </c>
    </row>
    <row r="1035" spans="2:5" x14ac:dyDescent="0.25">
      <c r="B1035" s="276"/>
      <c r="C1035" s="277"/>
      <c r="D1035" s="197" t="s">
        <v>1653</v>
      </c>
      <c r="E1035" s="197" t="s">
        <v>1654</v>
      </c>
    </row>
    <row r="1036" spans="2:5" x14ac:dyDescent="0.25">
      <c r="B1036" s="276"/>
      <c r="C1036" s="277"/>
      <c r="D1036" s="197" t="s">
        <v>1655</v>
      </c>
      <c r="E1036" s="197" t="s">
        <v>1656</v>
      </c>
    </row>
    <row r="1037" spans="2:5" x14ac:dyDescent="0.25">
      <c r="B1037" s="276"/>
      <c r="C1037" s="277"/>
      <c r="D1037" s="197" t="s">
        <v>1657</v>
      </c>
      <c r="E1037" s="197" t="s">
        <v>1658</v>
      </c>
    </row>
    <row r="1038" spans="2:5" x14ac:dyDescent="0.25">
      <c r="B1038" s="276"/>
      <c r="C1038" s="277"/>
      <c r="D1038" s="197" t="s">
        <v>552</v>
      </c>
      <c r="E1038" s="197" t="s">
        <v>1659</v>
      </c>
    </row>
    <row r="1039" spans="2:5" x14ac:dyDescent="0.25">
      <c r="B1039" s="276"/>
      <c r="C1039" s="277"/>
      <c r="D1039" s="197" t="s">
        <v>1660</v>
      </c>
      <c r="E1039" s="197" t="s">
        <v>1661</v>
      </c>
    </row>
    <row r="1040" spans="2:5" x14ac:dyDescent="0.25">
      <c r="B1040" s="276"/>
      <c r="C1040" s="277"/>
      <c r="D1040" s="197" t="s">
        <v>1662</v>
      </c>
      <c r="E1040" s="197" t="s">
        <v>1663</v>
      </c>
    </row>
    <row r="1041" spans="2:5" x14ac:dyDescent="0.25">
      <c r="B1041" s="276"/>
      <c r="C1041" s="277"/>
      <c r="D1041" s="197" t="s">
        <v>1662</v>
      </c>
      <c r="E1041" s="197" t="s">
        <v>1663</v>
      </c>
    </row>
    <row r="1042" spans="2:5" x14ac:dyDescent="0.25">
      <c r="B1042" s="276"/>
      <c r="C1042" s="277"/>
      <c r="D1042" s="197" t="s">
        <v>612</v>
      </c>
      <c r="E1042" s="197" t="s">
        <v>1664</v>
      </c>
    </row>
    <row r="1043" spans="2:5" x14ac:dyDescent="0.25">
      <c r="B1043" s="276"/>
      <c r="C1043" s="277"/>
      <c r="D1043" s="197" t="s">
        <v>1665</v>
      </c>
      <c r="E1043" s="197" t="s">
        <v>920</v>
      </c>
    </row>
    <row r="1044" spans="2:5" x14ac:dyDescent="0.25">
      <c r="B1044" s="276"/>
      <c r="C1044" s="277"/>
      <c r="D1044" s="197" t="s">
        <v>1666</v>
      </c>
      <c r="E1044" s="197" t="s">
        <v>1667</v>
      </c>
    </row>
    <row r="1045" spans="2:5" x14ac:dyDescent="0.25">
      <c r="B1045" s="276"/>
      <c r="C1045" s="277"/>
      <c r="D1045" s="197" t="s">
        <v>1668</v>
      </c>
      <c r="E1045" s="197" t="s">
        <v>1669</v>
      </c>
    </row>
    <row r="1046" spans="2:5" x14ac:dyDescent="0.25">
      <c r="B1046" s="276"/>
      <c r="C1046" s="277"/>
      <c r="D1046" s="197" t="s">
        <v>1670</v>
      </c>
      <c r="E1046" s="197" t="s">
        <v>1671</v>
      </c>
    </row>
    <row r="1047" spans="2:5" x14ac:dyDescent="0.25">
      <c r="B1047" s="276"/>
      <c r="C1047" s="277"/>
      <c r="D1047" s="197" t="s">
        <v>1672</v>
      </c>
      <c r="E1047" s="197" t="s">
        <v>1673</v>
      </c>
    </row>
    <row r="1048" spans="2:5" x14ac:dyDescent="0.25">
      <c r="B1048" s="276"/>
      <c r="C1048" s="277"/>
      <c r="D1048" s="197" t="s">
        <v>1674</v>
      </c>
      <c r="E1048" s="197" t="s">
        <v>1675</v>
      </c>
    </row>
    <row r="1049" spans="2:5" x14ac:dyDescent="0.25">
      <c r="B1049" s="276"/>
      <c r="C1049" s="277"/>
      <c r="D1049" s="197" t="s">
        <v>1676</v>
      </c>
      <c r="E1049" s="197" t="s">
        <v>1677</v>
      </c>
    </row>
    <row r="1050" spans="2:5" x14ac:dyDescent="0.25">
      <c r="B1050" s="276"/>
      <c r="C1050" s="277"/>
      <c r="D1050" s="197" t="s">
        <v>1678</v>
      </c>
      <c r="E1050" s="197" t="s">
        <v>1679</v>
      </c>
    </row>
    <row r="1051" spans="2:5" x14ac:dyDescent="0.25">
      <c r="B1051" s="276"/>
      <c r="C1051" s="277"/>
      <c r="D1051" s="197" t="s">
        <v>1678</v>
      </c>
      <c r="E1051" s="197" t="s">
        <v>1679</v>
      </c>
    </row>
    <row r="1052" spans="2:5" x14ac:dyDescent="0.25">
      <c r="B1052" s="276"/>
      <c r="C1052" s="277"/>
      <c r="D1052" s="197" t="s">
        <v>1680</v>
      </c>
      <c r="E1052" s="197" t="s">
        <v>1681</v>
      </c>
    </row>
    <row r="1053" spans="2:5" x14ac:dyDescent="0.25">
      <c r="B1053" s="276"/>
      <c r="C1053" s="277"/>
      <c r="D1053" s="197" t="s">
        <v>1682</v>
      </c>
      <c r="E1053" s="197" t="s">
        <v>1683</v>
      </c>
    </row>
    <row r="1054" spans="2:5" x14ac:dyDescent="0.25">
      <c r="B1054" s="276"/>
      <c r="C1054" s="277"/>
      <c r="D1054" s="197" t="s">
        <v>1684</v>
      </c>
      <c r="E1054" s="197" t="s">
        <v>1537</v>
      </c>
    </row>
    <row r="1055" spans="2:5" x14ac:dyDescent="0.25">
      <c r="B1055" s="276"/>
      <c r="C1055" s="277"/>
      <c r="D1055" s="197" t="s">
        <v>1685</v>
      </c>
      <c r="E1055" s="197" t="s">
        <v>1686</v>
      </c>
    </row>
    <row r="1056" spans="2:5" x14ac:dyDescent="0.25">
      <c r="B1056" s="276"/>
      <c r="C1056" s="277"/>
      <c r="D1056" s="197" t="s">
        <v>1687</v>
      </c>
      <c r="E1056" s="197" t="s">
        <v>1688</v>
      </c>
    </row>
    <row r="1057" spans="2:5" x14ac:dyDescent="0.25">
      <c r="B1057" s="276"/>
      <c r="C1057" s="277"/>
      <c r="D1057" s="197" t="s">
        <v>1689</v>
      </c>
      <c r="E1057" s="197" t="s">
        <v>1690</v>
      </c>
    </row>
    <row r="1058" spans="2:5" x14ac:dyDescent="0.25">
      <c r="B1058" s="276"/>
      <c r="C1058" s="277"/>
      <c r="D1058" s="197" t="s">
        <v>1691</v>
      </c>
      <c r="E1058" s="197" t="s">
        <v>1692</v>
      </c>
    </row>
    <row r="1059" spans="2:5" x14ac:dyDescent="0.25">
      <c r="B1059" s="276"/>
      <c r="C1059" s="277"/>
      <c r="D1059" s="197" t="s">
        <v>1693</v>
      </c>
      <c r="E1059" s="197" t="s">
        <v>1694</v>
      </c>
    </row>
    <row r="1060" spans="2:5" x14ac:dyDescent="0.25">
      <c r="B1060" s="276"/>
      <c r="C1060" s="277"/>
      <c r="D1060" s="197" t="s">
        <v>1695</v>
      </c>
      <c r="E1060" s="197" t="s">
        <v>1696</v>
      </c>
    </row>
    <row r="1061" spans="2:5" x14ac:dyDescent="0.25">
      <c r="B1061" s="276"/>
      <c r="C1061" s="277"/>
      <c r="D1061" s="197" t="s">
        <v>1697</v>
      </c>
      <c r="E1061" s="197" t="s">
        <v>1698</v>
      </c>
    </row>
    <row r="1062" spans="2:5" x14ac:dyDescent="0.25">
      <c r="B1062" s="276"/>
      <c r="C1062" s="277"/>
      <c r="D1062" s="197" t="s">
        <v>1699</v>
      </c>
      <c r="E1062" s="197" t="s">
        <v>1700</v>
      </c>
    </row>
    <row r="1063" spans="2:5" x14ac:dyDescent="0.25">
      <c r="B1063" s="276"/>
      <c r="C1063" s="277"/>
      <c r="D1063" s="197" t="s">
        <v>1701</v>
      </c>
      <c r="E1063" s="197" t="s">
        <v>1702</v>
      </c>
    </row>
    <row r="1064" spans="2:5" x14ac:dyDescent="0.25">
      <c r="B1064" s="276"/>
      <c r="C1064" s="277"/>
      <c r="D1064" s="197" t="s">
        <v>1703</v>
      </c>
      <c r="E1064" s="197" t="s">
        <v>1704</v>
      </c>
    </row>
    <row r="1065" spans="2:5" x14ac:dyDescent="0.25">
      <c r="B1065" s="276"/>
      <c r="C1065" s="277"/>
      <c r="D1065" s="197" t="s">
        <v>1705</v>
      </c>
      <c r="E1065" s="197" t="s">
        <v>1706</v>
      </c>
    </row>
    <row r="1066" spans="2:5" x14ac:dyDescent="0.25">
      <c r="B1066" s="276"/>
      <c r="C1066" s="277"/>
      <c r="D1066" s="197" t="s">
        <v>1707</v>
      </c>
      <c r="E1066" s="197" t="s">
        <v>793</v>
      </c>
    </row>
    <row r="1067" spans="2:5" x14ac:dyDescent="0.25">
      <c r="B1067" s="276"/>
      <c r="C1067" s="277"/>
      <c r="D1067" s="197" t="s">
        <v>1708</v>
      </c>
      <c r="E1067" s="197" t="s">
        <v>1709</v>
      </c>
    </row>
    <row r="1068" spans="2:5" x14ac:dyDescent="0.25">
      <c r="B1068" s="276"/>
      <c r="C1068" s="277"/>
      <c r="D1068" s="197" t="s">
        <v>1710</v>
      </c>
      <c r="E1068" s="197" t="s">
        <v>1711</v>
      </c>
    </row>
    <row r="1069" spans="2:5" x14ac:dyDescent="0.25">
      <c r="B1069" s="276"/>
      <c r="C1069" s="277"/>
      <c r="D1069" s="197" t="s">
        <v>1712</v>
      </c>
      <c r="E1069" s="197" t="s">
        <v>1713</v>
      </c>
    </row>
    <row r="1070" spans="2:5" x14ac:dyDescent="0.25">
      <c r="B1070" s="276"/>
      <c r="C1070" s="277"/>
      <c r="D1070" s="197" t="s">
        <v>1714</v>
      </c>
      <c r="E1070" s="197" t="s">
        <v>1715</v>
      </c>
    </row>
    <row r="1071" spans="2:5" x14ac:dyDescent="0.25">
      <c r="B1071" s="276"/>
      <c r="C1071" s="277"/>
      <c r="D1071" s="197" t="s">
        <v>1716</v>
      </c>
      <c r="E1071" s="197" t="s">
        <v>1717</v>
      </c>
    </row>
    <row r="1072" spans="2:5" x14ac:dyDescent="0.25">
      <c r="B1072" s="276"/>
      <c r="C1072" s="277"/>
      <c r="D1072" s="197" t="s">
        <v>1718</v>
      </c>
      <c r="E1072" s="197" t="s">
        <v>1719</v>
      </c>
    </row>
    <row r="1073" spans="2:5" x14ac:dyDescent="0.25">
      <c r="B1073" s="276"/>
      <c r="C1073" s="277"/>
      <c r="D1073" s="197" t="s">
        <v>1720</v>
      </c>
      <c r="E1073" s="197" t="s">
        <v>1721</v>
      </c>
    </row>
    <row r="1074" spans="2:5" x14ac:dyDescent="0.25">
      <c r="B1074" s="276"/>
      <c r="C1074" s="277"/>
      <c r="D1074" s="197" t="s">
        <v>1720</v>
      </c>
      <c r="E1074" s="197" t="s">
        <v>1722</v>
      </c>
    </row>
    <row r="1075" spans="2:5" x14ac:dyDescent="0.25">
      <c r="B1075" s="276"/>
      <c r="C1075" s="277"/>
      <c r="D1075" s="197" t="s">
        <v>1723</v>
      </c>
      <c r="E1075" s="197" t="s">
        <v>1724</v>
      </c>
    </row>
    <row r="1076" spans="2:5" x14ac:dyDescent="0.25">
      <c r="B1076" s="276"/>
      <c r="C1076" s="277"/>
      <c r="D1076" s="197" t="s">
        <v>1725</v>
      </c>
      <c r="E1076" s="197" t="s">
        <v>1537</v>
      </c>
    </row>
    <row r="1077" spans="2:5" x14ac:dyDescent="0.25">
      <c r="B1077" s="276"/>
      <c r="C1077" s="277"/>
      <c r="D1077" s="197" t="s">
        <v>1726</v>
      </c>
      <c r="E1077" s="197" t="s">
        <v>1727</v>
      </c>
    </row>
    <row r="1078" spans="2:5" x14ac:dyDescent="0.25">
      <c r="B1078" s="276"/>
      <c r="C1078" s="277"/>
      <c r="D1078" s="197" t="s">
        <v>1728</v>
      </c>
      <c r="E1078" s="197" t="s">
        <v>1729</v>
      </c>
    </row>
    <row r="1079" spans="2:5" x14ac:dyDescent="0.25">
      <c r="B1079" s="276"/>
      <c r="C1079" s="277"/>
      <c r="D1079" s="197" t="s">
        <v>1728</v>
      </c>
      <c r="E1079" s="197" t="s">
        <v>1730</v>
      </c>
    </row>
    <row r="1080" spans="2:5" x14ac:dyDescent="0.25">
      <c r="B1080" s="276"/>
      <c r="C1080" s="277"/>
      <c r="D1080" s="197" t="s">
        <v>1728</v>
      </c>
      <c r="E1080" s="197" t="s">
        <v>1731</v>
      </c>
    </row>
    <row r="1081" spans="2:5" x14ac:dyDescent="0.25">
      <c r="B1081" s="276"/>
      <c r="C1081" s="277"/>
      <c r="D1081" s="197" t="s">
        <v>1728</v>
      </c>
      <c r="E1081" s="197" t="s">
        <v>1732</v>
      </c>
    </row>
    <row r="1082" spans="2:5" x14ac:dyDescent="0.25">
      <c r="B1082" s="276"/>
      <c r="C1082" s="277"/>
      <c r="D1082" s="197" t="s">
        <v>1733</v>
      </c>
      <c r="E1082" s="197" t="s">
        <v>1734</v>
      </c>
    </row>
    <row r="1083" spans="2:5" x14ac:dyDescent="0.25">
      <c r="B1083" s="276"/>
      <c r="C1083" s="277"/>
      <c r="D1083" s="197" t="s">
        <v>1733</v>
      </c>
      <c r="E1083" s="197" t="s">
        <v>1735</v>
      </c>
    </row>
    <row r="1084" spans="2:5" x14ac:dyDescent="0.25">
      <c r="B1084" s="276"/>
      <c r="C1084" s="277"/>
      <c r="D1084" s="197" t="s">
        <v>1733</v>
      </c>
      <c r="E1084" s="197" t="s">
        <v>1736</v>
      </c>
    </row>
    <row r="1085" spans="2:5" x14ac:dyDescent="0.25">
      <c r="B1085" s="276"/>
      <c r="C1085" s="277"/>
      <c r="D1085" s="197" t="s">
        <v>1733</v>
      </c>
      <c r="E1085" s="197" t="s">
        <v>1737</v>
      </c>
    </row>
    <row r="1086" spans="2:5" x14ac:dyDescent="0.25">
      <c r="B1086" s="276"/>
      <c r="C1086" s="277"/>
      <c r="D1086" s="197" t="s">
        <v>1733</v>
      </c>
      <c r="E1086" s="197" t="s">
        <v>1738</v>
      </c>
    </row>
    <row r="1087" spans="2:5" x14ac:dyDescent="0.25">
      <c r="B1087" s="276"/>
      <c r="C1087" s="277"/>
      <c r="D1087" s="197" t="s">
        <v>1733</v>
      </c>
      <c r="E1087" s="197" t="s">
        <v>1739</v>
      </c>
    </row>
    <row r="1088" spans="2:5" x14ac:dyDescent="0.25">
      <c r="B1088" s="276"/>
      <c r="C1088" s="277"/>
      <c r="D1088" s="197" t="s">
        <v>1733</v>
      </c>
      <c r="E1088" s="197" t="s">
        <v>1740</v>
      </c>
    </row>
    <row r="1089" spans="2:5" x14ac:dyDescent="0.25">
      <c r="B1089" s="276"/>
      <c r="C1089" s="277"/>
      <c r="D1089" s="197" t="s">
        <v>1733</v>
      </c>
      <c r="E1089" s="197" t="s">
        <v>1741</v>
      </c>
    </row>
    <row r="1090" spans="2:5" x14ac:dyDescent="0.25">
      <c r="B1090" s="276"/>
      <c r="C1090" s="277"/>
      <c r="D1090" s="197" t="s">
        <v>1733</v>
      </c>
      <c r="E1090" s="197" t="s">
        <v>1742</v>
      </c>
    </row>
    <row r="1091" spans="2:5" x14ac:dyDescent="0.25">
      <c r="B1091" s="276"/>
      <c r="C1091" s="277"/>
      <c r="D1091" s="197" t="s">
        <v>1733</v>
      </c>
      <c r="E1091" s="197" t="s">
        <v>1743</v>
      </c>
    </row>
    <row r="1092" spans="2:5" x14ac:dyDescent="0.25">
      <c r="B1092" s="276"/>
      <c r="C1092" s="277"/>
      <c r="D1092" s="197" t="s">
        <v>1733</v>
      </c>
      <c r="E1092" s="197" t="s">
        <v>1744</v>
      </c>
    </row>
    <row r="1093" spans="2:5" x14ac:dyDescent="0.25">
      <c r="B1093" s="276"/>
      <c r="C1093" s="277"/>
      <c r="D1093" s="197" t="s">
        <v>1733</v>
      </c>
      <c r="E1093" s="197" t="s">
        <v>1745</v>
      </c>
    </row>
    <row r="1094" spans="2:5" x14ac:dyDescent="0.25">
      <c r="B1094" s="276"/>
      <c r="C1094" s="277"/>
      <c r="D1094" s="197" t="s">
        <v>1733</v>
      </c>
      <c r="E1094" s="197" t="s">
        <v>1746</v>
      </c>
    </row>
    <row r="1095" spans="2:5" x14ac:dyDescent="0.25">
      <c r="B1095" s="276"/>
      <c r="C1095" s="277"/>
      <c r="D1095" s="197" t="s">
        <v>1733</v>
      </c>
      <c r="E1095" s="197" t="s">
        <v>1747</v>
      </c>
    </row>
    <row r="1096" spans="2:5" x14ac:dyDescent="0.25">
      <c r="B1096" s="276"/>
      <c r="C1096" s="277"/>
      <c r="D1096" s="197" t="s">
        <v>1733</v>
      </c>
      <c r="E1096" s="197" t="s">
        <v>1748</v>
      </c>
    </row>
    <row r="1097" spans="2:5" x14ac:dyDescent="0.25">
      <c r="B1097" s="276"/>
      <c r="C1097" s="277"/>
      <c r="D1097" s="197" t="s">
        <v>1733</v>
      </c>
      <c r="E1097" s="197" t="s">
        <v>1749</v>
      </c>
    </row>
    <row r="1098" spans="2:5" x14ac:dyDescent="0.25">
      <c r="B1098" s="276"/>
      <c r="C1098" s="277"/>
      <c r="D1098" s="197" t="s">
        <v>1750</v>
      </c>
      <c r="E1098" s="197" t="s">
        <v>1751</v>
      </c>
    </row>
    <row r="1099" spans="2:5" x14ac:dyDescent="0.25">
      <c r="B1099" s="276"/>
      <c r="C1099" s="277"/>
      <c r="D1099" s="197" t="s">
        <v>1752</v>
      </c>
      <c r="E1099" s="197" t="s">
        <v>1753</v>
      </c>
    </row>
    <row r="1100" spans="2:5" x14ac:dyDescent="0.25">
      <c r="B1100" s="276"/>
      <c r="C1100" s="277"/>
      <c r="D1100" s="197" t="s">
        <v>1754</v>
      </c>
      <c r="E1100" s="197" t="s">
        <v>1755</v>
      </c>
    </row>
    <row r="1101" spans="2:5" x14ac:dyDescent="0.25">
      <c r="B1101" s="276"/>
      <c r="C1101" s="277"/>
      <c r="D1101" s="197" t="s">
        <v>1756</v>
      </c>
      <c r="E1101" s="197" t="s">
        <v>1757</v>
      </c>
    </row>
    <row r="1102" spans="2:5" x14ac:dyDescent="0.25">
      <c r="B1102" s="276"/>
      <c r="C1102" s="277"/>
      <c r="D1102" s="197" t="s">
        <v>1758</v>
      </c>
      <c r="E1102" s="197" t="s">
        <v>1759</v>
      </c>
    </row>
    <row r="1103" spans="2:5" x14ac:dyDescent="0.25">
      <c r="B1103" s="276"/>
      <c r="C1103" s="277"/>
      <c r="D1103" s="197" t="s">
        <v>1760</v>
      </c>
      <c r="E1103" s="197" t="s">
        <v>1761</v>
      </c>
    </row>
    <row r="1104" spans="2:5" x14ac:dyDescent="0.25">
      <c r="B1104" s="276"/>
      <c r="C1104" s="277"/>
      <c r="D1104" s="197" t="s">
        <v>1762</v>
      </c>
      <c r="E1104" s="197" t="s">
        <v>1763</v>
      </c>
    </row>
    <row r="1105" spans="2:5" x14ac:dyDescent="0.25">
      <c r="B1105" s="276"/>
      <c r="C1105" s="277"/>
      <c r="D1105" s="197" t="s">
        <v>1764</v>
      </c>
      <c r="E1105" s="197" t="s">
        <v>1765</v>
      </c>
    </row>
    <row r="1106" spans="2:5" x14ac:dyDescent="0.25">
      <c r="B1106" s="276"/>
      <c r="C1106" s="277"/>
      <c r="D1106" s="197" t="s">
        <v>1764</v>
      </c>
      <c r="E1106" s="197" t="s">
        <v>1766</v>
      </c>
    </row>
    <row r="1107" spans="2:5" x14ac:dyDescent="0.25">
      <c r="B1107" s="276"/>
      <c r="C1107" s="277"/>
      <c r="D1107" s="197" t="s">
        <v>1764</v>
      </c>
      <c r="E1107" s="197" t="s">
        <v>1767</v>
      </c>
    </row>
    <row r="1108" spans="2:5" x14ac:dyDescent="0.25">
      <c r="B1108" s="276"/>
      <c r="C1108" s="277"/>
      <c r="D1108" s="197" t="s">
        <v>1764</v>
      </c>
      <c r="E1108" s="197" t="s">
        <v>1768</v>
      </c>
    </row>
    <row r="1109" spans="2:5" x14ac:dyDescent="0.25">
      <c r="B1109" s="276"/>
      <c r="C1109" s="277"/>
      <c r="D1109" s="197" t="s">
        <v>1769</v>
      </c>
      <c r="E1109" s="197" t="s">
        <v>1770</v>
      </c>
    </row>
    <row r="1110" spans="2:5" x14ac:dyDescent="0.25">
      <c r="B1110" s="276"/>
      <c r="C1110" s="277"/>
      <c r="D1110" s="197" t="s">
        <v>1771</v>
      </c>
      <c r="E1110" s="197" t="s">
        <v>1772</v>
      </c>
    </row>
    <row r="1111" spans="2:5" x14ac:dyDescent="0.25">
      <c r="B1111" s="276"/>
      <c r="C1111" s="277"/>
      <c r="D1111" s="197" t="s">
        <v>1773</v>
      </c>
      <c r="E1111" s="197" t="s">
        <v>1774</v>
      </c>
    </row>
    <row r="1112" spans="2:5" x14ac:dyDescent="0.25">
      <c r="B1112" s="276"/>
      <c r="C1112" s="277"/>
      <c r="D1112" s="197" t="s">
        <v>1775</v>
      </c>
      <c r="E1112" s="197" t="s">
        <v>1776</v>
      </c>
    </row>
    <row r="1113" spans="2:5" x14ac:dyDescent="0.25">
      <c r="B1113" s="276"/>
      <c r="C1113" s="277"/>
      <c r="D1113" s="197" t="s">
        <v>1777</v>
      </c>
      <c r="E1113" s="197" t="s">
        <v>1778</v>
      </c>
    </row>
    <row r="1114" spans="2:5" x14ac:dyDescent="0.25">
      <c r="B1114" s="276"/>
      <c r="C1114" s="277"/>
      <c r="D1114" s="197" t="s">
        <v>1779</v>
      </c>
      <c r="E1114" s="197" t="s">
        <v>1780</v>
      </c>
    </row>
    <row r="1115" spans="2:5" x14ac:dyDescent="0.25">
      <c r="B1115" s="276"/>
      <c r="C1115" s="277"/>
      <c r="D1115" s="197" t="s">
        <v>1781</v>
      </c>
      <c r="E1115" s="197" t="s">
        <v>1782</v>
      </c>
    </row>
    <row r="1116" spans="2:5" x14ac:dyDescent="0.25">
      <c r="B1116" s="276"/>
      <c r="C1116" s="277"/>
      <c r="D1116" s="197" t="s">
        <v>1783</v>
      </c>
      <c r="E1116" s="197" t="s">
        <v>1784</v>
      </c>
    </row>
    <row r="1117" spans="2:5" x14ac:dyDescent="0.25">
      <c r="B1117" s="276"/>
      <c r="C1117" s="277"/>
      <c r="D1117" s="197" t="s">
        <v>1785</v>
      </c>
      <c r="E1117" s="197" t="s">
        <v>1786</v>
      </c>
    </row>
    <row r="1118" spans="2:5" x14ac:dyDescent="0.25">
      <c r="B1118" s="276"/>
      <c r="C1118" s="277"/>
      <c r="D1118" s="197" t="s">
        <v>1787</v>
      </c>
      <c r="E1118" s="197" t="s">
        <v>1788</v>
      </c>
    </row>
    <row r="1119" spans="2:5" x14ac:dyDescent="0.25">
      <c r="B1119" s="276"/>
      <c r="C1119" s="277"/>
      <c r="D1119" s="197" t="s">
        <v>1789</v>
      </c>
      <c r="E1119" s="197" t="s">
        <v>1790</v>
      </c>
    </row>
    <row r="1120" spans="2:5" x14ac:dyDescent="0.25">
      <c r="B1120" s="276"/>
      <c r="C1120" s="277"/>
      <c r="D1120" s="197" t="s">
        <v>1791</v>
      </c>
      <c r="E1120" s="197" t="s">
        <v>1792</v>
      </c>
    </row>
    <row r="1121" spans="2:5" x14ac:dyDescent="0.25">
      <c r="B1121" s="276"/>
      <c r="C1121" s="277"/>
      <c r="D1121" s="197" t="s">
        <v>1793</v>
      </c>
      <c r="E1121" s="197" t="s">
        <v>1794</v>
      </c>
    </row>
    <row r="1122" spans="2:5" x14ac:dyDescent="0.25">
      <c r="B1122" s="276"/>
      <c r="C1122" s="277"/>
      <c r="D1122" s="197" t="s">
        <v>1795</v>
      </c>
      <c r="E1122" s="197" t="s">
        <v>1796</v>
      </c>
    </row>
    <row r="1123" spans="2:5" x14ac:dyDescent="0.25">
      <c r="B1123" s="276"/>
      <c r="C1123" s="277"/>
      <c r="D1123" s="197" t="s">
        <v>1797</v>
      </c>
      <c r="E1123" s="197" t="s">
        <v>1798</v>
      </c>
    </row>
    <row r="1124" spans="2:5" x14ac:dyDescent="0.25">
      <c r="B1124" s="276"/>
      <c r="C1124" s="277"/>
      <c r="D1124" s="197" t="s">
        <v>1799</v>
      </c>
      <c r="E1124" s="197" t="s">
        <v>1800</v>
      </c>
    </row>
    <row r="1125" spans="2:5" x14ac:dyDescent="0.25">
      <c r="B1125" s="276"/>
      <c r="C1125" s="277"/>
      <c r="D1125" s="197" t="s">
        <v>1801</v>
      </c>
      <c r="E1125" s="197" t="s">
        <v>1802</v>
      </c>
    </row>
    <row r="1126" spans="2:5" x14ac:dyDescent="0.25">
      <c r="B1126" s="276"/>
      <c r="C1126" s="277"/>
      <c r="D1126" s="197" t="s">
        <v>1803</v>
      </c>
      <c r="E1126" s="197" t="s">
        <v>1804</v>
      </c>
    </row>
    <row r="1127" spans="2:5" x14ac:dyDescent="0.25">
      <c r="B1127" s="276"/>
      <c r="C1127" s="277"/>
      <c r="D1127" s="197" t="s">
        <v>1805</v>
      </c>
      <c r="E1127" s="197" t="s">
        <v>1806</v>
      </c>
    </row>
    <row r="1128" spans="2:5" x14ac:dyDescent="0.25">
      <c r="B1128" s="276"/>
      <c r="C1128" s="277"/>
      <c r="D1128" s="197" t="s">
        <v>1807</v>
      </c>
      <c r="E1128" s="197" t="s">
        <v>1808</v>
      </c>
    </row>
    <row r="1129" spans="2:5" x14ac:dyDescent="0.25">
      <c r="B1129" s="276"/>
      <c r="C1129" s="277"/>
      <c r="D1129" s="197" t="s">
        <v>1809</v>
      </c>
      <c r="E1129" s="197" t="s">
        <v>1810</v>
      </c>
    </row>
    <row r="1130" spans="2:5" x14ac:dyDescent="0.25">
      <c r="B1130" s="276"/>
      <c r="C1130" s="277"/>
      <c r="D1130" s="197" t="s">
        <v>1811</v>
      </c>
      <c r="E1130" s="197" t="s">
        <v>1812</v>
      </c>
    </row>
    <row r="1131" spans="2:5" x14ac:dyDescent="0.25">
      <c r="B1131" s="276"/>
      <c r="C1131" s="277"/>
      <c r="D1131" s="197" t="s">
        <v>1813</v>
      </c>
      <c r="E1131" s="197" t="s">
        <v>1814</v>
      </c>
    </row>
    <row r="1132" spans="2:5" x14ac:dyDescent="0.25">
      <c r="B1132" s="276"/>
      <c r="C1132" s="277"/>
      <c r="D1132" s="197" t="s">
        <v>1815</v>
      </c>
      <c r="E1132" s="197" t="s">
        <v>1816</v>
      </c>
    </row>
    <row r="1133" spans="2:5" x14ac:dyDescent="0.25">
      <c r="B1133" s="276"/>
      <c r="C1133" s="277"/>
      <c r="D1133" s="197" t="s">
        <v>1817</v>
      </c>
      <c r="E1133" s="197" t="s">
        <v>1818</v>
      </c>
    </row>
    <row r="1134" spans="2:5" x14ac:dyDescent="0.25">
      <c r="B1134" s="276"/>
      <c r="C1134" s="277"/>
      <c r="D1134" s="197" t="s">
        <v>1817</v>
      </c>
      <c r="E1134" s="197" t="s">
        <v>1819</v>
      </c>
    </row>
    <row r="1135" spans="2:5" x14ac:dyDescent="0.25">
      <c r="B1135" s="276"/>
      <c r="C1135" s="277"/>
      <c r="D1135" s="197" t="s">
        <v>1820</v>
      </c>
      <c r="E1135" s="197" t="s">
        <v>1821</v>
      </c>
    </row>
    <row r="1136" spans="2:5" x14ac:dyDescent="0.25">
      <c r="B1136" s="276"/>
      <c r="C1136" s="277"/>
      <c r="D1136" s="197" t="s">
        <v>1820</v>
      </c>
      <c r="E1136" s="197" t="s">
        <v>1821</v>
      </c>
    </row>
    <row r="1137" spans="2:5" x14ac:dyDescent="0.25">
      <c r="B1137" s="276"/>
      <c r="C1137" s="277"/>
      <c r="D1137" s="197" t="s">
        <v>1820</v>
      </c>
      <c r="E1137" s="197" t="s">
        <v>1822</v>
      </c>
    </row>
    <row r="1138" spans="2:5" x14ac:dyDescent="0.25">
      <c r="B1138" s="276"/>
      <c r="C1138" s="277"/>
      <c r="D1138" s="197" t="s">
        <v>1820</v>
      </c>
      <c r="E1138" s="197" t="s">
        <v>1822</v>
      </c>
    </row>
    <row r="1139" spans="2:5" x14ac:dyDescent="0.25">
      <c r="B1139" s="276"/>
      <c r="C1139" s="277"/>
      <c r="D1139" s="197" t="s">
        <v>1823</v>
      </c>
      <c r="E1139" s="197" t="s">
        <v>1824</v>
      </c>
    </row>
    <row r="1140" spans="2:5" x14ac:dyDescent="0.25">
      <c r="B1140" s="276"/>
      <c r="C1140" s="277"/>
      <c r="D1140" s="197" t="s">
        <v>1823</v>
      </c>
      <c r="E1140" s="197" t="s">
        <v>1825</v>
      </c>
    </row>
    <row r="1141" spans="2:5" x14ac:dyDescent="0.25">
      <c r="B1141" s="276"/>
      <c r="C1141" s="277"/>
      <c r="D1141" s="197" t="s">
        <v>1823</v>
      </c>
      <c r="E1141" s="197" t="s">
        <v>1825</v>
      </c>
    </row>
    <row r="1142" spans="2:5" x14ac:dyDescent="0.25">
      <c r="B1142" s="276"/>
      <c r="C1142" s="277"/>
      <c r="D1142" s="197" t="s">
        <v>1826</v>
      </c>
      <c r="E1142" s="197" t="s">
        <v>1827</v>
      </c>
    </row>
    <row r="1143" spans="2:5" x14ac:dyDescent="0.25">
      <c r="B1143" s="276"/>
      <c r="C1143" s="277"/>
      <c r="D1143" s="197" t="s">
        <v>1828</v>
      </c>
      <c r="E1143" s="197" t="s">
        <v>1829</v>
      </c>
    </row>
    <row r="1144" spans="2:5" x14ac:dyDescent="0.25">
      <c r="B1144" s="276"/>
      <c r="C1144" s="277"/>
      <c r="D1144" s="197" t="s">
        <v>1830</v>
      </c>
      <c r="E1144" s="197" t="s">
        <v>1831</v>
      </c>
    </row>
    <row r="1145" spans="2:5" x14ac:dyDescent="0.25">
      <c r="B1145" s="276"/>
      <c r="C1145" s="277"/>
      <c r="D1145" s="197" t="s">
        <v>1832</v>
      </c>
      <c r="E1145" s="197" t="s">
        <v>1833</v>
      </c>
    </row>
    <row r="1146" spans="2:5" x14ac:dyDescent="0.25">
      <c r="B1146" s="276"/>
      <c r="C1146" s="277"/>
      <c r="D1146" s="197" t="s">
        <v>1834</v>
      </c>
      <c r="E1146" s="197" t="s">
        <v>1835</v>
      </c>
    </row>
    <row r="1147" spans="2:5" x14ac:dyDescent="0.25">
      <c r="B1147" s="276"/>
      <c r="C1147" s="277"/>
      <c r="D1147" s="197" t="s">
        <v>1836</v>
      </c>
      <c r="E1147" s="197" t="s">
        <v>1837</v>
      </c>
    </row>
    <row r="1148" spans="2:5" x14ac:dyDescent="0.25">
      <c r="B1148" s="276"/>
      <c r="C1148" s="277"/>
      <c r="D1148" s="197" t="s">
        <v>1838</v>
      </c>
      <c r="E1148" s="197" t="s">
        <v>1839</v>
      </c>
    </row>
    <row r="1149" spans="2:5" x14ac:dyDescent="0.25">
      <c r="B1149" s="276"/>
      <c r="C1149" s="277"/>
      <c r="D1149" s="197" t="s">
        <v>1840</v>
      </c>
      <c r="E1149" s="197" t="s">
        <v>1073</v>
      </c>
    </row>
    <row r="1150" spans="2:5" x14ac:dyDescent="0.25">
      <c r="B1150" s="276"/>
      <c r="C1150" s="277"/>
      <c r="D1150" s="197" t="s">
        <v>1840</v>
      </c>
      <c r="E1150" s="197" t="s">
        <v>1073</v>
      </c>
    </row>
    <row r="1151" spans="2:5" x14ac:dyDescent="0.25">
      <c r="B1151" s="276"/>
      <c r="C1151" s="277"/>
      <c r="D1151" s="197" t="s">
        <v>1840</v>
      </c>
      <c r="E1151" s="197" t="s">
        <v>1073</v>
      </c>
    </row>
    <row r="1152" spans="2:5" x14ac:dyDescent="0.25">
      <c r="B1152" s="276"/>
      <c r="C1152" s="277"/>
      <c r="D1152" s="197" t="s">
        <v>1840</v>
      </c>
      <c r="E1152" s="197" t="s">
        <v>1073</v>
      </c>
    </row>
    <row r="1153" spans="2:5" x14ac:dyDescent="0.25">
      <c r="B1153" s="276"/>
      <c r="C1153" s="277"/>
      <c r="D1153" s="197" t="s">
        <v>1840</v>
      </c>
      <c r="E1153" s="197" t="s">
        <v>1841</v>
      </c>
    </row>
    <row r="1154" spans="2:5" x14ac:dyDescent="0.25">
      <c r="B1154" s="276"/>
      <c r="C1154" s="277"/>
      <c r="D1154" s="197" t="s">
        <v>1840</v>
      </c>
      <c r="E1154" s="197" t="s">
        <v>1842</v>
      </c>
    </row>
    <row r="1155" spans="2:5" x14ac:dyDescent="0.25">
      <c r="B1155" s="276"/>
      <c r="C1155" s="277"/>
      <c r="D1155" s="197" t="s">
        <v>1843</v>
      </c>
      <c r="E1155" s="197" t="s">
        <v>1844</v>
      </c>
    </row>
    <row r="1156" spans="2:5" x14ac:dyDescent="0.25">
      <c r="B1156" s="276"/>
      <c r="C1156" s="277"/>
      <c r="D1156" s="197" t="s">
        <v>1845</v>
      </c>
      <c r="E1156" s="197" t="s">
        <v>1846</v>
      </c>
    </row>
    <row r="1157" spans="2:5" x14ac:dyDescent="0.25">
      <c r="B1157" s="276"/>
      <c r="C1157" s="277"/>
      <c r="D1157" s="197" t="s">
        <v>1847</v>
      </c>
      <c r="E1157" s="197" t="s">
        <v>1848</v>
      </c>
    </row>
    <row r="1158" spans="2:5" x14ac:dyDescent="0.25">
      <c r="B1158" s="276"/>
      <c r="C1158" s="277"/>
      <c r="D1158" s="197" t="s">
        <v>1849</v>
      </c>
      <c r="E1158" s="197" t="s">
        <v>1850</v>
      </c>
    </row>
    <row r="1159" spans="2:5" x14ac:dyDescent="0.25">
      <c r="B1159" s="276"/>
      <c r="C1159" s="277"/>
      <c r="D1159" s="197" t="s">
        <v>1851</v>
      </c>
      <c r="E1159" s="197" t="s">
        <v>1852</v>
      </c>
    </row>
    <row r="1160" spans="2:5" x14ac:dyDescent="0.25">
      <c r="B1160" s="276"/>
      <c r="C1160" s="277"/>
      <c r="D1160" s="197" t="s">
        <v>1853</v>
      </c>
      <c r="E1160" s="197" t="s">
        <v>1854</v>
      </c>
    </row>
    <row r="1161" spans="2:5" x14ac:dyDescent="0.25">
      <c r="B1161" s="276"/>
      <c r="C1161" s="277"/>
      <c r="D1161" s="197" t="s">
        <v>1853</v>
      </c>
      <c r="E1161" s="197" t="s">
        <v>1854</v>
      </c>
    </row>
    <row r="1162" spans="2:5" x14ac:dyDescent="0.25">
      <c r="B1162" s="276"/>
      <c r="C1162" s="277"/>
      <c r="D1162" s="197" t="s">
        <v>1853</v>
      </c>
      <c r="E1162" s="197" t="s">
        <v>1854</v>
      </c>
    </row>
    <row r="1163" spans="2:5" x14ac:dyDescent="0.25">
      <c r="B1163" s="276"/>
      <c r="C1163" s="277"/>
      <c r="D1163" s="197" t="s">
        <v>1853</v>
      </c>
      <c r="E1163" s="197" t="s">
        <v>1854</v>
      </c>
    </row>
    <row r="1164" spans="2:5" x14ac:dyDescent="0.25">
      <c r="B1164" s="276"/>
      <c r="C1164" s="277"/>
      <c r="D1164" s="197" t="s">
        <v>1855</v>
      </c>
      <c r="E1164" s="197" t="s">
        <v>1856</v>
      </c>
    </row>
    <row r="1165" spans="2:5" x14ac:dyDescent="0.25">
      <c r="B1165" s="276"/>
      <c r="C1165" s="277"/>
      <c r="D1165" s="197" t="s">
        <v>1857</v>
      </c>
      <c r="E1165" s="197" t="s">
        <v>1858</v>
      </c>
    </row>
    <row r="1166" spans="2:5" x14ac:dyDescent="0.25">
      <c r="B1166" s="276"/>
      <c r="C1166" s="277"/>
      <c r="D1166" s="197" t="s">
        <v>1859</v>
      </c>
      <c r="E1166" s="197" t="s">
        <v>1860</v>
      </c>
    </row>
    <row r="1167" spans="2:5" x14ac:dyDescent="0.25">
      <c r="B1167" s="276"/>
      <c r="C1167" s="277"/>
      <c r="D1167" s="197" t="s">
        <v>1861</v>
      </c>
      <c r="E1167" s="197" t="s">
        <v>1862</v>
      </c>
    </row>
    <row r="1168" spans="2:5" x14ac:dyDescent="0.25">
      <c r="B1168" s="276"/>
      <c r="C1168" s="277"/>
      <c r="D1168" s="197" t="s">
        <v>1863</v>
      </c>
      <c r="E1168" s="197" t="s">
        <v>1864</v>
      </c>
    </row>
    <row r="1169" spans="2:5" x14ac:dyDescent="0.25">
      <c r="B1169" s="276"/>
      <c r="C1169" s="277"/>
      <c r="D1169" s="197" t="s">
        <v>1865</v>
      </c>
      <c r="E1169" s="197" t="s">
        <v>1866</v>
      </c>
    </row>
    <row r="1170" spans="2:5" x14ac:dyDescent="0.25">
      <c r="B1170" s="276"/>
      <c r="C1170" s="277"/>
      <c r="D1170" s="197" t="s">
        <v>1867</v>
      </c>
      <c r="E1170" s="197" t="s">
        <v>1868</v>
      </c>
    </row>
    <row r="1171" spans="2:5" x14ac:dyDescent="0.25">
      <c r="B1171" s="276"/>
      <c r="C1171" s="277"/>
      <c r="D1171" s="197" t="s">
        <v>1867</v>
      </c>
      <c r="E1171" s="197" t="s">
        <v>1869</v>
      </c>
    </row>
    <row r="1172" spans="2:5" x14ac:dyDescent="0.25">
      <c r="B1172" s="276"/>
      <c r="C1172" s="277"/>
      <c r="D1172" s="197" t="s">
        <v>1870</v>
      </c>
      <c r="E1172" s="197" t="s">
        <v>1871</v>
      </c>
    </row>
    <row r="1173" spans="2:5" x14ac:dyDescent="0.25">
      <c r="B1173" s="276"/>
      <c r="C1173" s="277"/>
      <c r="D1173" s="197" t="s">
        <v>1872</v>
      </c>
      <c r="E1173" s="197" t="s">
        <v>1873</v>
      </c>
    </row>
    <row r="1174" spans="2:5" x14ac:dyDescent="0.25">
      <c r="B1174" s="276"/>
      <c r="C1174" s="277"/>
      <c r="D1174" s="197" t="s">
        <v>1874</v>
      </c>
      <c r="E1174" s="197" t="s">
        <v>1875</v>
      </c>
    </row>
    <row r="1175" spans="2:5" x14ac:dyDescent="0.25">
      <c r="B1175" s="276"/>
      <c r="C1175" s="277"/>
      <c r="D1175" s="197" t="s">
        <v>1874</v>
      </c>
      <c r="E1175" s="197" t="s">
        <v>1876</v>
      </c>
    </row>
    <row r="1176" spans="2:5" x14ac:dyDescent="0.25">
      <c r="B1176" s="276"/>
      <c r="C1176" s="277"/>
      <c r="D1176" s="197" t="s">
        <v>1874</v>
      </c>
      <c r="E1176" s="197" t="s">
        <v>1877</v>
      </c>
    </row>
    <row r="1177" spans="2:5" x14ac:dyDescent="0.25">
      <c r="B1177" s="276"/>
      <c r="C1177" s="277"/>
      <c r="D1177" s="197" t="s">
        <v>1874</v>
      </c>
      <c r="E1177" s="197" t="s">
        <v>1875</v>
      </c>
    </row>
    <row r="1178" spans="2:5" x14ac:dyDescent="0.25">
      <c r="B1178" s="276"/>
      <c r="C1178" s="277"/>
      <c r="D1178" s="197" t="s">
        <v>1878</v>
      </c>
      <c r="E1178" s="197" t="s">
        <v>1879</v>
      </c>
    </row>
    <row r="1179" spans="2:5" x14ac:dyDescent="0.25">
      <c r="B1179" s="276"/>
      <c r="C1179" s="277"/>
      <c r="D1179" s="197" t="s">
        <v>1880</v>
      </c>
      <c r="E1179" s="197" t="s">
        <v>1881</v>
      </c>
    </row>
    <row r="1180" spans="2:5" x14ac:dyDescent="0.25">
      <c r="B1180" s="276"/>
      <c r="C1180" s="277"/>
      <c r="D1180" s="197" t="s">
        <v>1882</v>
      </c>
      <c r="E1180" s="197" t="s">
        <v>1883</v>
      </c>
    </row>
    <row r="1181" spans="2:5" x14ac:dyDescent="0.25">
      <c r="B1181" s="276"/>
      <c r="C1181" s="277"/>
      <c r="D1181" s="197" t="s">
        <v>1884</v>
      </c>
      <c r="E1181" s="197" t="s">
        <v>999</v>
      </c>
    </row>
    <row r="1182" spans="2:5" x14ac:dyDescent="0.25">
      <c r="B1182" s="276"/>
      <c r="C1182" s="277"/>
      <c r="D1182" s="197" t="s">
        <v>1885</v>
      </c>
      <c r="E1182" s="197" t="s">
        <v>1886</v>
      </c>
    </row>
    <row r="1183" spans="2:5" x14ac:dyDescent="0.25">
      <c r="B1183" s="276"/>
      <c r="C1183" s="277"/>
      <c r="D1183" s="197" t="s">
        <v>1887</v>
      </c>
      <c r="E1183" s="197" t="s">
        <v>1888</v>
      </c>
    </row>
    <row r="1184" spans="2:5" x14ac:dyDescent="0.25">
      <c r="B1184" s="276"/>
      <c r="C1184" s="277"/>
      <c r="D1184" s="197" t="s">
        <v>1889</v>
      </c>
      <c r="E1184" s="197" t="s">
        <v>1561</v>
      </c>
    </row>
    <row r="1185" spans="2:5" x14ac:dyDescent="0.25">
      <c r="B1185" s="276"/>
      <c r="C1185" s="277"/>
      <c r="D1185" s="197" t="s">
        <v>1890</v>
      </c>
      <c r="E1185" s="197" t="s">
        <v>1891</v>
      </c>
    </row>
    <row r="1186" spans="2:5" x14ac:dyDescent="0.25">
      <c r="B1186" s="276"/>
      <c r="C1186" s="277"/>
      <c r="D1186" s="197" t="s">
        <v>1892</v>
      </c>
      <c r="E1186" s="197" t="s">
        <v>1893</v>
      </c>
    </row>
    <row r="1187" spans="2:5" x14ac:dyDescent="0.25">
      <c r="B1187" s="276"/>
      <c r="C1187" s="277"/>
      <c r="D1187" s="197" t="s">
        <v>1894</v>
      </c>
      <c r="E1187" s="197" t="s">
        <v>1895</v>
      </c>
    </row>
    <row r="1188" spans="2:5" x14ac:dyDescent="0.25">
      <c r="B1188" s="276"/>
      <c r="C1188" s="277"/>
      <c r="D1188" s="197" t="s">
        <v>1894</v>
      </c>
      <c r="E1188" s="197" t="s">
        <v>1895</v>
      </c>
    </row>
    <row r="1189" spans="2:5" x14ac:dyDescent="0.25">
      <c r="B1189" s="276"/>
      <c r="C1189" s="277"/>
      <c r="D1189" s="197" t="s">
        <v>1896</v>
      </c>
      <c r="E1189" s="197" t="s">
        <v>1897</v>
      </c>
    </row>
    <row r="1190" spans="2:5" x14ac:dyDescent="0.25">
      <c r="B1190" s="276"/>
      <c r="C1190" s="277"/>
      <c r="D1190" s="197" t="s">
        <v>1898</v>
      </c>
      <c r="E1190" s="197" t="s">
        <v>1899</v>
      </c>
    </row>
    <row r="1191" spans="2:5" x14ac:dyDescent="0.25">
      <c r="B1191" s="276"/>
      <c r="C1191" s="277"/>
      <c r="D1191" s="197" t="s">
        <v>1900</v>
      </c>
      <c r="E1191" s="197" t="s">
        <v>1901</v>
      </c>
    </row>
    <row r="1192" spans="2:5" x14ac:dyDescent="0.25">
      <c r="B1192" s="276"/>
      <c r="C1192" s="277"/>
      <c r="D1192" s="197" t="s">
        <v>1902</v>
      </c>
      <c r="E1192" s="197" t="s">
        <v>1903</v>
      </c>
    </row>
    <row r="1193" spans="2:5" x14ac:dyDescent="0.25">
      <c r="B1193" s="276"/>
      <c r="C1193" s="277"/>
      <c r="D1193" s="197" t="s">
        <v>1904</v>
      </c>
      <c r="E1193" s="197" t="s">
        <v>1905</v>
      </c>
    </row>
    <row r="1194" spans="2:5" x14ac:dyDescent="0.25">
      <c r="B1194" s="276"/>
      <c r="C1194" s="277"/>
      <c r="D1194" s="197" t="s">
        <v>1906</v>
      </c>
      <c r="E1194" s="197" t="s">
        <v>1907</v>
      </c>
    </row>
    <row r="1195" spans="2:5" x14ac:dyDescent="0.25">
      <c r="B1195" s="276"/>
      <c r="C1195" s="277"/>
      <c r="D1195" s="197" t="s">
        <v>1908</v>
      </c>
      <c r="E1195" s="197" t="s">
        <v>1909</v>
      </c>
    </row>
    <row r="1196" spans="2:5" x14ac:dyDescent="0.25">
      <c r="B1196" s="276"/>
      <c r="C1196" s="277"/>
      <c r="D1196" s="197" t="s">
        <v>1910</v>
      </c>
      <c r="E1196" s="197" t="s">
        <v>1911</v>
      </c>
    </row>
    <row r="1197" spans="2:5" x14ac:dyDescent="0.25">
      <c r="B1197" s="276"/>
      <c r="C1197" s="277"/>
      <c r="D1197" s="197" t="s">
        <v>1912</v>
      </c>
      <c r="E1197" s="197" t="s">
        <v>1913</v>
      </c>
    </row>
    <row r="1198" spans="2:5" x14ac:dyDescent="0.25">
      <c r="B1198" s="276"/>
      <c r="C1198" s="277"/>
      <c r="D1198" s="197" t="s">
        <v>1914</v>
      </c>
      <c r="E1198" s="197" t="s">
        <v>1915</v>
      </c>
    </row>
    <row r="1199" spans="2:5" x14ac:dyDescent="0.25">
      <c r="B1199" s="276"/>
      <c r="C1199" s="277"/>
      <c r="D1199" s="197" t="s">
        <v>1916</v>
      </c>
      <c r="E1199" s="197" t="s">
        <v>1917</v>
      </c>
    </row>
    <row r="1200" spans="2:5" x14ac:dyDescent="0.25">
      <c r="B1200" s="276"/>
      <c r="C1200" s="277"/>
      <c r="D1200" s="197" t="s">
        <v>1918</v>
      </c>
      <c r="E1200" s="197" t="s">
        <v>1919</v>
      </c>
    </row>
    <row r="1201" spans="2:5" x14ac:dyDescent="0.25">
      <c r="B1201" s="276"/>
      <c r="C1201" s="277"/>
      <c r="D1201" s="197" t="s">
        <v>1920</v>
      </c>
      <c r="E1201" s="197" t="s">
        <v>1921</v>
      </c>
    </row>
    <row r="1202" spans="2:5" x14ac:dyDescent="0.25">
      <c r="B1202" s="276"/>
      <c r="C1202" s="277"/>
      <c r="D1202" s="197" t="s">
        <v>1922</v>
      </c>
      <c r="E1202" s="197" t="s">
        <v>1923</v>
      </c>
    </row>
    <row r="1203" spans="2:5" x14ac:dyDescent="0.25">
      <c r="B1203" s="276"/>
      <c r="C1203" s="277"/>
      <c r="D1203" s="197" t="s">
        <v>1924</v>
      </c>
      <c r="E1203" s="197" t="s">
        <v>1925</v>
      </c>
    </row>
    <row r="1204" spans="2:5" x14ac:dyDescent="0.25">
      <c r="B1204" s="276"/>
      <c r="C1204" s="277"/>
      <c r="D1204" s="197" t="s">
        <v>1926</v>
      </c>
      <c r="E1204" s="197" t="s">
        <v>1927</v>
      </c>
    </row>
    <row r="1205" spans="2:5" x14ac:dyDescent="0.25">
      <c r="B1205" s="276"/>
      <c r="C1205" s="277"/>
      <c r="D1205" s="197" t="s">
        <v>453</v>
      </c>
      <c r="E1205" s="197" t="s">
        <v>1928</v>
      </c>
    </row>
    <row r="1206" spans="2:5" x14ac:dyDescent="0.25">
      <c r="B1206" s="276"/>
      <c r="C1206" s="277"/>
      <c r="D1206" s="197" t="s">
        <v>1929</v>
      </c>
      <c r="E1206" s="197" t="s">
        <v>1930</v>
      </c>
    </row>
    <row r="1207" spans="2:5" x14ac:dyDescent="0.25">
      <c r="B1207" s="276"/>
      <c r="C1207" s="277"/>
      <c r="D1207" s="197" t="s">
        <v>1931</v>
      </c>
      <c r="E1207" s="197" t="s">
        <v>1932</v>
      </c>
    </row>
    <row r="1208" spans="2:5" x14ac:dyDescent="0.25">
      <c r="B1208" s="276"/>
      <c r="C1208" s="277"/>
      <c r="D1208" s="197" t="s">
        <v>1931</v>
      </c>
      <c r="E1208" s="197" t="s">
        <v>1932</v>
      </c>
    </row>
    <row r="1209" spans="2:5" x14ac:dyDescent="0.25">
      <c r="B1209" s="276"/>
      <c r="C1209" s="277"/>
      <c r="D1209" s="197" t="s">
        <v>1931</v>
      </c>
      <c r="E1209" s="197" t="s">
        <v>1932</v>
      </c>
    </row>
    <row r="1210" spans="2:5" x14ac:dyDescent="0.25">
      <c r="B1210" s="276"/>
      <c r="C1210" s="277"/>
      <c r="D1210" s="197" t="s">
        <v>1931</v>
      </c>
      <c r="E1210" s="197" t="s">
        <v>1932</v>
      </c>
    </row>
    <row r="1211" spans="2:5" x14ac:dyDescent="0.25">
      <c r="B1211" s="276"/>
      <c r="C1211" s="277"/>
      <c r="D1211" s="197" t="s">
        <v>1931</v>
      </c>
      <c r="E1211" s="197" t="s">
        <v>1932</v>
      </c>
    </row>
    <row r="1212" spans="2:5" x14ac:dyDescent="0.25">
      <c r="B1212" s="276"/>
      <c r="C1212" s="277"/>
      <c r="D1212" s="197" t="s">
        <v>1931</v>
      </c>
      <c r="E1212" s="197" t="s">
        <v>1932</v>
      </c>
    </row>
    <row r="1213" spans="2:5" x14ac:dyDescent="0.25">
      <c r="B1213" s="276"/>
      <c r="C1213" s="277"/>
      <c r="D1213" s="197" t="s">
        <v>1931</v>
      </c>
      <c r="E1213" s="197" t="s">
        <v>1932</v>
      </c>
    </row>
    <row r="1214" spans="2:5" x14ac:dyDescent="0.25">
      <c r="B1214" s="276"/>
      <c r="C1214" s="277"/>
      <c r="D1214" s="197" t="s">
        <v>1933</v>
      </c>
      <c r="E1214" s="197" t="s">
        <v>1934</v>
      </c>
    </row>
    <row r="1215" spans="2:5" x14ac:dyDescent="0.25">
      <c r="B1215" s="276"/>
      <c r="C1215" s="277"/>
      <c r="D1215" s="197" t="s">
        <v>1918</v>
      </c>
      <c r="E1215" s="197" t="s">
        <v>1935</v>
      </c>
    </row>
    <row r="1216" spans="2:5" x14ac:dyDescent="0.25">
      <c r="B1216" s="276"/>
      <c r="C1216" s="277"/>
      <c r="D1216" s="197" t="s">
        <v>59</v>
      </c>
      <c r="E1216" s="197" t="s">
        <v>1936</v>
      </c>
    </row>
    <row r="1217" spans="2:5" x14ac:dyDescent="0.25">
      <c r="B1217" s="276"/>
      <c r="C1217" s="277"/>
      <c r="D1217" s="197" t="s">
        <v>1937</v>
      </c>
      <c r="E1217" s="197" t="s">
        <v>1938</v>
      </c>
    </row>
    <row r="1218" spans="2:5" x14ac:dyDescent="0.25">
      <c r="B1218" s="276"/>
      <c r="C1218" s="277"/>
      <c r="D1218" s="197" t="s">
        <v>1918</v>
      </c>
      <c r="E1218" s="197" t="s">
        <v>1939</v>
      </c>
    </row>
    <row r="1219" spans="2:5" x14ac:dyDescent="0.25">
      <c r="B1219" s="276"/>
      <c r="C1219" s="277"/>
      <c r="D1219" s="197" t="s">
        <v>1940</v>
      </c>
      <c r="E1219" s="197" t="s">
        <v>1941</v>
      </c>
    </row>
    <row r="1220" spans="2:5" x14ac:dyDescent="0.25">
      <c r="B1220" s="276"/>
      <c r="C1220" s="277"/>
      <c r="D1220" s="197" t="s">
        <v>1942</v>
      </c>
      <c r="E1220" s="197" t="s">
        <v>1943</v>
      </c>
    </row>
    <row r="1221" spans="2:5" x14ac:dyDescent="0.25">
      <c r="B1221" s="276"/>
      <c r="C1221" s="277"/>
      <c r="D1221" s="197" t="s">
        <v>1944</v>
      </c>
      <c r="E1221" s="197" t="s">
        <v>1945</v>
      </c>
    </row>
    <row r="1222" spans="2:5" x14ac:dyDescent="0.25">
      <c r="B1222" s="276"/>
      <c r="C1222" s="277"/>
      <c r="D1222" s="197" t="s">
        <v>1946</v>
      </c>
      <c r="E1222" s="197" t="s">
        <v>1947</v>
      </c>
    </row>
    <row r="1223" spans="2:5" x14ac:dyDescent="0.25">
      <c r="B1223" s="276"/>
      <c r="C1223" s="277"/>
      <c r="D1223" s="197" t="s">
        <v>1948</v>
      </c>
      <c r="E1223" s="197" t="s">
        <v>1949</v>
      </c>
    </row>
    <row r="1224" spans="2:5" x14ac:dyDescent="0.25">
      <c r="B1224" s="276"/>
      <c r="C1224" s="277"/>
      <c r="D1224" s="197" t="s">
        <v>1950</v>
      </c>
      <c r="E1224" s="197" t="s">
        <v>1951</v>
      </c>
    </row>
    <row r="1225" spans="2:5" x14ac:dyDescent="0.25">
      <c r="B1225" s="276"/>
      <c r="C1225" s="277"/>
      <c r="D1225" s="197" t="s">
        <v>1952</v>
      </c>
      <c r="E1225" s="197" t="s">
        <v>1953</v>
      </c>
    </row>
    <row r="1226" spans="2:5" x14ac:dyDescent="0.25">
      <c r="B1226" s="276"/>
      <c r="C1226" s="277"/>
      <c r="D1226" s="197" t="s">
        <v>1954</v>
      </c>
      <c r="E1226" s="197" t="s">
        <v>1955</v>
      </c>
    </row>
    <row r="1227" spans="2:5" x14ac:dyDescent="0.25">
      <c r="B1227" s="276"/>
      <c r="C1227" s="277"/>
      <c r="D1227" s="197" t="s">
        <v>1956</v>
      </c>
      <c r="E1227" s="197" t="s">
        <v>1957</v>
      </c>
    </row>
    <row r="1228" spans="2:5" x14ac:dyDescent="0.25">
      <c r="B1228" s="276"/>
      <c r="C1228" s="277"/>
      <c r="D1228" s="197" t="s">
        <v>1958</v>
      </c>
      <c r="E1228" s="197" t="s">
        <v>1959</v>
      </c>
    </row>
    <row r="1229" spans="2:5" x14ac:dyDescent="0.25">
      <c r="B1229" s="276"/>
      <c r="C1229" s="277"/>
      <c r="D1229" s="197" t="s">
        <v>1960</v>
      </c>
      <c r="E1229" s="197" t="s">
        <v>1961</v>
      </c>
    </row>
    <row r="1230" spans="2:5" x14ac:dyDescent="0.25">
      <c r="B1230" s="276"/>
      <c r="C1230" s="277"/>
      <c r="D1230" s="197" t="s">
        <v>1962</v>
      </c>
      <c r="E1230" s="197" t="s">
        <v>1963</v>
      </c>
    </row>
    <row r="1231" spans="2:5" x14ac:dyDescent="0.25">
      <c r="B1231" s="276"/>
      <c r="C1231" s="277"/>
      <c r="D1231" s="197" t="s">
        <v>1964</v>
      </c>
      <c r="E1231" s="197" t="s">
        <v>1965</v>
      </c>
    </row>
    <row r="1232" spans="2:5" x14ac:dyDescent="0.25">
      <c r="B1232" s="276"/>
      <c r="C1232" s="277"/>
      <c r="D1232" s="197" t="s">
        <v>1966</v>
      </c>
      <c r="E1232" s="197" t="s">
        <v>1967</v>
      </c>
    </row>
    <row r="1233" spans="2:5" x14ac:dyDescent="0.25">
      <c r="B1233" s="276"/>
      <c r="C1233" s="277"/>
      <c r="D1233" s="197" t="s">
        <v>1968</v>
      </c>
      <c r="E1233" s="197" t="s">
        <v>1969</v>
      </c>
    </row>
    <row r="1234" spans="2:5" x14ac:dyDescent="0.25">
      <c r="B1234" s="276"/>
      <c r="C1234" s="277"/>
      <c r="D1234" s="197" t="s">
        <v>1968</v>
      </c>
      <c r="E1234" s="197" t="s">
        <v>1970</v>
      </c>
    </row>
    <row r="1235" spans="2:5" x14ac:dyDescent="0.25">
      <c r="B1235" s="276"/>
      <c r="C1235" s="277"/>
      <c r="D1235" s="197" t="s">
        <v>1968</v>
      </c>
      <c r="E1235" s="197" t="s">
        <v>1971</v>
      </c>
    </row>
    <row r="1236" spans="2:5" x14ac:dyDescent="0.25">
      <c r="B1236" s="276"/>
      <c r="C1236" s="277"/>
      <c r="D1236" s="197" t="s">
        <v>1972</v>
      </c>
      <c r="E1236" s="197" t="s">
        <v>1973</v>
      </c>
    </row>
    <row r="1237" spans="2:5" x14ac:dyDescent="0.25">
      <c r="B1237" s="276"/>
      <c r="C1237" s="277"/>
      <c r="D1237" s="197" t="s">
        <v>1972</v>
      </c>
      <c r="E1237" s="197" t="s">
        <v>1974</v>
      </c>
    </row>
    <row r="1238" spans="2:5" x14ac:dyDescent="0.25">
      <c r="B1238" s="276"/>
      <c r="C1238" s="277"/>
      <c r="D1238" s="197" t="s">
        <v>1975</v>
      </c>
      <c r="E1238" s="197" t="s">
        <v>1976</v>
      </c>
    </row>
    <row r="1239" spans="2:5" x14ac:dyDescent="0.25">
      <c r="B1239" s="276"/>
      <c r="C1239" s="277"/>
      <c r="D1239" s="197" t="s">
        <v>1977</v>
      </c>
      <c r="E1239" s="197" t="s">
        <v>1978</v>
      </c>
    </row>
    <row r="1240" spans="2:5" x14ac:dyDescent="0.25">
      <c r="B1240" s="276"/>
      <c r="C1240" s="277"/>
      <c r="D1240" s="197" t="s">
        <v>1979</v>
      </c>
      <c r="E1240" s="197" t="s">
        <v>1980</v>
      </c>
    </row>
    <row r="1241" spans="2:5" x14ac:dyDescent="0.25">
      <c r="B1241" s="276"/>
      <c r="C1241" s="277"/>
      <c r="D1241" s="197" t="s">
        <v>1981</v>
      </c>
      <c r="E1241" s="197" t="s">
        <v>1982</v>
      </c>
    </row>
    <row r="1242" spans="2:5" x14ac:dyDescent="0.25">
      <c r="B1242" s="276"/>
      <c r="C1242" s="277"/>
      <c r="D1242" s="197" t="s">
        <v>1983</v>
      </c>
      <c r="E1242" s="197" t="s">
        <v>1984</v>
      </c>
    </row>
    <row r="1243" spans="2:5" x14ac:dyDescent="0.25">
      <c r="B1243" s="276"/>
      <c r="C1243" s="277"/>
      <c r="D1243" s="197" t="s">
        <v>1985</v>
      </c>
      <c r="E1243" s="197" t="s">
        <v>1986</v>
      </c>
    </row>
    <row r="1244" spans="2:5" x14ac:dyDescent="0.25">
      <c r="B1244" s="276"/>
      <c r="C1244" s="277"/>
      <c r="D1244" s="197" t="s">
        <v>1987</v>
      </c>
      <c r="E1244" s="197" t="s">
        <v>1938</v>
      </c>
    </row>
    <row r="1245" spans="2:5" x14ac:dyDescent="0.25">
      <c r="B1245" s="276"/>
      <c r="C1245" s="277"/>
      <c r="D1245" s="197" t="s">
        <v>1988</v>
      </c>
      <c r="E1245" s="197" t="s">
        <v>1989</v>
      </c>
    </row>
    <row r="1246" spans="2:5" x14ac:dyDescent="0.25">
      <c r="B1246" s="276"/>
      <c r="C1246" s="277"/>
      <c r="D1246" s="197" t="s">
        <v>1990</v>
      </c>
      <c r="E1246" s="197" t="s">
        <v>1991</v>
      </c>
    </row>
    <row r="1247" spans="2:5" x14ac:dyDescent="0.25">
      <c r="B1247" s="276"/>
      <c r="C1247" s="277"/>
      <c r="D1247" s="197" t="s">
        <v>1992</v>
      </c>
      <c r="E1247" s="197" t="s">
        <v>1993</v>
      </c>
    </row>
    <row r="1248" spans="2:5" x14ac:dyDescent="0.25">
      <c r="B1248" s="276"/>
      <c r="C1248" s="277"/>
      <c r="D1248" s="197" t="s">
        <v>1994</v>
      </c>
      <c r="E1248" s="197" t="s">
        <v>1995</v>
      </c>
    </row>
    <row r="1249" spans="2:5" x14ac:dyDescent="0.25">
      <c r="B1249" s="276"/>
      <c r="C1249" s="277"/>
      <c r="D1249" s="197" t="s">
        <v>1996</v>
      </c>
      <c r="E1249" s="197" t="s">
        <v>1997</v>
      </c>
    </row>
    <row r="1250" spans="2:5" x14ac:dyDescent="0.25">
      <c r="B1250" s="276"/>
      <c r="C1250" s="277"/>
      <c r="D1250" s="197" t="s">
        <v>1998</v>
      </c>
      <c r="E1250" s="197" t="s">
        <v>1999</v>
      </c>
    </row>
    <row r="1251" spans="2:5" x14ac:dyDescent="0.25">
      <c r="B1251" s="276"/>
      <c r="C1251" s="277"/>
      <c r="D1251" s="197" t="s">
        <v>2000</v>
      </c>
      <c r="E1251" s="197" t="s">
        <v>2001</v>
      </c>
    </row>
    <row r="1252" spans="2:5" x14ac:dyDescent="0.25">
      <c r="B1252" s="276"/>
      <c r="C1252" s="277"/>
      <c r="D1252" s="197" t="s">
        <v>2002</v>
      </c>
      <c r="E1252" s="197" t="s">
        <v>2003</v>
      </c>
    </row>
    <row r="1253" spans="2:5" x14ac:dyDescent="0.25">
      <c r="B1253" s="276"/>
      <c r="C1253" s="277"/>
      <c r="D1253" s="197" t="s">
        <v>2004</v>
      </c>
      <c r="E1253" s="197" t="s">
        <v>2005</v>
      </c>
    </row>
    <row r="1254" spans="2:5" x14ac:dyDescent="0.25">
      <c r="B1254" s="276"/>
      <c r="C1254" s="277"/>
      <c r="D1254" s="197" t="s">
        <v>2006</v>
      </c>
      <c r="E1254" s="197" t="s">
        <v>2007</v>
      </c>
    </row>
    <row r="1255" spans="2:5" x14ac:dyDescent="0.25">
      <c r="B1255" s="276"/>
      <c r="C1255" s="277"/>
      <c r="D1255" s="197" t="s">
        <v>2008</v>
      </c>
      <c r="E1255" s="197" t="s">
        <v>2009</v>
      </c>
    </row>
    <row r="1256" spans="2:5" x14ac:dyDescent="0.25">
      <c r="B1256" s="276"/>
      <c r="C1256" s="277"/>
      <c r="D1256" s="197" t="s">
        <v>2010</v>
      </c>
      <c r="E1256" s="197" t="s">
        <v>2011</v>
      </c>
    </row>
    <row r="1257" spans="2:5" x14ac:dyDescent="0.25">
      <c r="B1257" s="276"/>
      <c r="C1257" s="277"/>
      <c r="D1257" s="197" t="s">
        <v>2012</v>
      </c>
      <c r="E1257" s="197" t="s">
        <v>2013</v>
      </c>
    </row>
    <row r="1258" spans="2:5" x14ac:dyDescent="0.25">
      <c r="B1258" s="276"/>
      <c r="C1258" s="277"/>
      <c r="D1258" s="197" t="s">
        <v>2014</v>
      </c>
      <c r="E1258" s="197" t="s">
        <v>2015</v>
      </c>
    </row>
    <row r="1259" spans="2:5" x14ac:dyDescent="0.25">
      <c r="B1259" s="276"/>
      <c r="C1259" s="277"/>
      <c r="D1259" s="197" t="s">
        <v>2016</v>
      </c>
      <c r="E1259" s="197" t="s">
        <v>2017</v>
      </c>
    </row>
    <row r="1260" spans="2:5" x14ac:dyDescent="0.25">
      <c r="B1260" s="276"/>
      <c r="C1260" s="277"/>
      <c r="D1260" s="197" t="s">
        <v>2018</v>
      </c>
      <c r="E1260" s="197" t="s">
        <v>2019</v>
      </c>
    </row>
    <row r="1261" spans="2:5" x14ac:dyDescent="0.25">
      <c r="B1261" s="276"/>
      <c r="C1261" s="277"/>
      <c r="D1261" s="197" t="s">
        <v>2020</v>
      </c>
      <c r="E1261" s="197" t="s">
        <v>2021</v>
      </c>
    </row>
    <row r="1262" spans="2:5" x14ac:dyDescent="0.25">
      <c r="B1262" s="276"/>
      <c r="C1262" s="277"/>
      <c r="D1262" s="197" t="s">
        <v>2022</v>
      </c>
      <c r="E1262" s="197" t="s">
        <v>2023</v>
      </c>
    </row>
    <row r="1263" spans="2:5" x14ac:dyDescent="0.25">
      <c r="B1263" s="276"/>
      <c r="C1263" s="277"/>
      <c r="D1263" s="197" t="s">
        <v>2024</v>
      </c>
      <c r="E1263" s="197" t="s">
        <v>2025</v>
      </c>
    </row>
    <row r="1264" spans="2:5" x14ac:dyDescent="0.25">
      <c r="B1264" s="276"/>
      <c r="C1264" s="277"/>
      <c r="D1264" s="197" t="s">
        <v>2026</v>
      </c>
      <c r="E1264" s="197" t="s">
        <v>2027</v>
      </c>
    </row>
    <row r="1265" spans="2:5" x14ac:dyDescent="0.25">
      <c r="B1265" s="276"/>
      <c r="C1265" s="277"/>
      <c r="D1265" s="197" t="s">
        <v>2028</v>
      </c>
      <c r="E1265" s="197" t="s">
        <v>2029</v>
      </c>
    </row>
    <row r="1266" spans="2:5" x14ac:dyDescent="0.25">
      <c r="B1266" s="276"/>
      <c r="C1266" s="277"/>
      <c r="D1266" s="197" t="s">
        <v>2030</v>
      </c>
      <c r="E1266" s="197" t="s">
        <v>2031</v>
      </c>
    </row>
    <row r="1267" spans="2:5" x14ac:dyDescent="0.25">
      <c r="B1267" s="276"/>
      <c r="C1267" s="277"/>
      <c r="D1267" s="197" t="s">
        <v>2032</v>
      </c>
      <c r="E1267" s="197" t="s">
        <v>2033</v>
      </c>
    </row>
    <row r="1268" spans="2:5" x14ac:dyDescent="0.25">
      <c r="B1268" s="276"/>
      <c r="C1268" s="277"/>
      <c r="D1268" s="197" t="s">
        <v>2034</v>
      </c>
      <c r="E1268" s="197" t="s">
        <v>2035</v>
      </c>
    </row>
    <row r="1269" spans="2:5" x14ac:dyDescent="0.25">
      <c r="B1269" s="276"/>
      <c r="C1269" s="277"/>
      <c r="D1269" s="197" t="s">
        <v>2036</v>
      </c>
      <c r="E1269" s="197" t="s">
        <v>2037</v>
      </c>
    </row>
    <row r="1270" spans="2:5" x14ac:dyDescent="0.25">
      <c r="B1270" s="276"/>
      <c r="C1270" s="277"/>
      <c r="D1270" s="197" t="s">
        <v>2038</v>
      </c>
      <c r="E1270" s="197" t="s">
        <v>2039</v>
      </c>
    </row>
    <row r="1271" spans="2:5" x14ac:dyDescent="0.25">
      <c r="B1271" s="276"/>
      <c r="C1271" s="277"/>
      <c r="D1271" s="197" t="s">
        <v>2040</v>
      </c>
      <c r="E1271" s="197" t="s">
        <v>2041</v>
      </c>
    </row>
    <row r="1272" spans="2:5" x14ac:dyDescent="0.25">
      <c r="B1272" s="276"/>
      <c r="C1272" s="277"/>
      <c r="D1272" s="197" t="s">
        <v>2042</v>
      </c>
      <c r="E1272" s="197" t="s">
        <v>2043</v>
      </c>
    </row>
    <row r="1273" spans="2:5" x14ac:dyDescent="0.25">
      <c r="B1273" s="276"/>
      <c r="C1273" s="277"/>
      <c r="D1273" s="197" t="s">
        <v>2044</v>
      </c>
      <c r="E1273" s="197" t="s">
        <v>2045</v>
      </c>
    </row>
    <row r="1274" spans="2:5" x14ac:dyDescent="0.25">
      <c r="B1274" s="276"/>
      <c r="C1274" s="277"/>
      <c r="D1274" s="197" t="s">
        <v>2046</v>
      </c>
      <c r="E1274" s="197" t="s">
        <v>2047</v>
      </c>
    </row>
    <row r="1275" spans="2:5" x14ac:dyDescent="0.25">
      <c r="B1275" s="276"/>
      <c r="C1275" s="277"/>
      <c r="D1275" s="197" t="s">
        <v>2046</v>
      </c>
      <c r="E1275" s="197" t="s">
        <v>2047</v>
      </c>
    </row>
    <row r="1276" spans="2:5" x14ac:dyDescent="0.25">
      <c r="B1276" s="276"/>
      <c r="C1276" s="277"/>
      <c r="D1276" s="197" t="s">
        <v>2048</v>
      </c>
      <c r="E1276" s="197" t="s">
        <v>2049</v>
      </c>
    </row>
    <row r="1277" spans="2:5" x14ac:dyDescent="0.25">
      <c r="B1277" s="276"/>
      <c r="C1277" s="277"/>
      <c r="D1277" s="197" t="s">
        <v>2050</v>
      </c>
      <c r="E1277" s="197" t="s">
        <v>2051</v>
      </c>
    </row>
    <row r="1278" spans="2:5" x14ac:dyDescent="0.25">
      <c r="B1278" s="276"/>
      <c r="C1278" s="277"/>
      <c r="D1278" s="197" t="s">
        <v>2052</v>
      </c>
      <c r="E1278" s="197" t="s">
        <v>2053</v>
      </c>
    </row>
    <row r="1279" spans="2:5" x14ac:dyDescent="0.25">
      <c r="B1279" s="276"/>
      <c r="C1279" s="277"/>
      <c r="D1279" s="197" t="s">
        <v>2054</v>
      </c>
      <c r="E1279" s="197" t="s">
        <v>2055</v>
      </c>
    </row>
    <row r="1280" spans="2:5" x14ac:dyDescent="0.25">
      <c r="B1280" s="276"/>
      <c r="C1280" s="277"/>
      <c r="D1280" s="197" t="s">
        <v>2056</v>
      </c>
      <c r="E1280" s="197" t="s">
        <v>2057</v>
      </c>
    </row>
    <row r="1281" spans="2:5" x14ac:dyDescent="0.25">
      <c r="B1281" s="276"/>
      <c r="C1281" s="277"/>
      <c r="D1281" s="197" t="s">
        <v>2058</v>
      </c>
      <c r="E1281" s="197" t="s">
        <v>2059</v>
      </c>
    </row>
    <row r="1282" spans="2:5" x14ac:dyDescent="0.25">
      <c r="B1282" s="276"/>
      <c r="C1282" s="277"/>
      <c r="D1282" s="197" t="s">
        <v>2060</v>
      </c>
      <c r="E1282" s="197" t="s">
        <v>2061</v>
      </c>
    </row>
    <row r="1283" spans="2:5" x14ac:dyDescent="0.25">
      <c r="B1283" s="276"/>
      <c r="C1283" s="277"/>
      <c r="D1283" s="197" t="s">
        <v>2062</v>
      </c>
      <c r="E1283" s="197" t="s">
        <v>2063</v>
      </c>
    </row>
    <row r="1284" spans="2:5" x14ac:dyDescent="0.25">
      <c r="B1284" s="276"/>
      <c r="C1284" s="277"/>
      <c r="D1284" s="197" t="s">
        <v>2064</v>
      </c>
      <c r="E1284" s="197" t="s">
        <v>2065</v>
      </c>
    </row>
    <row r="1285" spans="2:5" x14ac:dyDescent="0.25">
      <c r="B1285" s="276"/>
      <c r="C1285" s="277"/>
      <c r="D1285" s="197" t="s">
        <v>2066</v>
      </c>
      <c r="E1285" s="197" t="s">
        <v>2067</v>
      </c>
    </row>
    <row r="1286" spans="2:5" x14ac:dyDescent="0.25">
      <c r="B1286" s="276"/>
      <c r="C1286" s="277"/>
      <c r="D1286" s="197" t="s">
        <v>453</v>
      </c>
      <c r="E1286" s="197" t="s">
        <v>2068</v>
      </c>
    </row>
    <row r="1287" spans="2:5" x14ac:dyDescent="0.25">
      <c r="B1287" s="276"/>
      <c r="C1287" s="277"/>
      <c r="D1287" s="197" t="s">
        <v>2069</v>
      </c>
      <c r="E1287" s="197" t="s">
        <v>2070</v>
      </c>
    </row>
    <row r="1288" spans="2:5" x14ac:dyDescent="0.25">
      <c r="B1288" s="276"/>
      <c r="C1288" s="277"/>
      <c r="D1288" s="197" t="s">
        <v>2071</v>
      </c>
      <c r="E1288" s="197" t="s">
        <v>2072</v>
      </c>
    </row>
    <row r="1289" spans="2:5" x14ac:dyDescent="0.25">
      <c r="B1289" s="276"/>
      <c r="C1289" s="277"/>
      <c r="D1289" s="197" t="s">
        <v>1773</v>
      </c>
      <c r="E1289" s="197" t="s">
        <v>2073</v>
      </c>
    </row>
    <row r="1290" spans="2:5" x14ac:dyDescent="0.25">
      <c r="B1290" s="276"/>
      <c r="C1290" s="277"/>
      <c r="D1290" s="197" t="s">
        <v>2074</v>
      </c>
      <c r="E1290" s="197" t="s">
        <v>2075</v>
      </c>
    </row>
    <row r="1291" spans="2:5" x14ac:dyDescent="0.25">
      <c r="B1291" s="276"/>
      <c r="C1291" s="277"/>
      <c r="D1291" s="197" t="s">
        <v>527</v>
      </c>
      <c r="E1291" s="197" t="s">
        <v>2076</v>
      </c>
    </row>
    <row r="1292" spans="2:5" x14ac:dyDescent="0.25">
      <c r="B1292" s="276"/>
      <c r="C1292" s="277"/>
      <c r="D1292" s="197" t="s">
        <v>2077</v>
      </c>
      <c r="E1292" s="197" t="s">
        <v>2078</v>
      </c>
    </row>
    <row r="1293" spans="2:5" x14ac:dyDescent="0.25">
      <c r="B1293" s="276"/>
      <c r="C1293" s="277"/>
      <c r="D1293" s="197" t="s">
        <v>2079</v>
      </c>
      <c r="E1293" s="197" t="s">
        <v>2080</v>
      </c>
    </row>
    <row r="1294" spans="2:5" x14ac:dyDescent="0.25">
      <c r="B1294" s="276"/>
      <c r="C1294" s="277"/>
      <c r="D1294" s="197" t="s">
        <v>2081</v>
      </c>
      <c r="E1294" s="197" t="s">
        <v>2082</v>
      </c>
    </row>
    <row r="1295" spans="2:5" x14ac:dyDescent="0.25">
      <c r="B1295" s="276"/>
      <c r="C1295" s="277"/>
      <c r="D1295" s="197" t="s">
        <v>2083</v>
      </c>
      <c r="E1295" s="197" t="s">
        <v>2084</v>
      </c>
    </row>
    <row r="1296" spans="2:5" x14ac:dyDescent="0.25">
      <c r="B1296" s="276"/>
      <c r="C1296" s="277"/>
      <c r="D1296" s="197" t="s">
        <v>2085</v>
      </c>
      <c r="E1296" s="197" t="s">
        <v>2086</v>
      </c>
    </row>
    <row r="1297" spans="2:5" x14ac:dyDescent="0.25">
      <c r="B1297" s="276"/>
      <c r="C1297" s="277"/>
      <c r="D1297" s="197" t="s">
        <v>2087</v>
      </c>
      <c r="E1297" s="197" t="s">
        <v>2088</v>
      </c>
    </row>
    <row r="1298" spans="2:5" x14ac:dyDescent="0.25">
      <c r="B1298" s="276"/>
      <c r="C1298" s="277"/>
      <c r="D1298" s="197" t="s">
        <v>2089</v>
      </c>
      <c r="E1298" s="197" t="s">
        <v>2090</v>
      </c>
    </row>
    <row r="1299" spans="2:5" x14ac:dyDescent="0.25">
      <c r="B1299" s="276"/>
      <c r="C1299" s="277"/>
      <c r="D1299" s="197" t="s">
        <v>2091</v>
      </c>
      <c r="E1299" s="197" t="s">
        <v>2092</v>
      </c>
    </row>
    <row r="1300" spans="2:5" x14ac:dyDescent="0.25">
      <c r="B1300" s="276"/>
      <c r="C1300" s="277"/>
      <c r="D1300" s="197" t="s">
        <v>2093</v>
      </c>
      <c r="E1300" s="197" t="s">
        <v>2094</v>
      </c>
    </row>
    <row r="1301" spans="2:5" x14ac:dyDescent="0.25">
      <c r="B1301" s="276"/>
      <c r="C1301" s="277"/>
      <c r="D1301" s="197" t="s">
        <v>2095</v>
      </c>
      <c r="E1301" s="197" t="s">
        <v>2096</v>
      </c>
    </row>
    <row r="1302" spans="2:5" x14ac:dyDescent="0.25">
      <c r="B1302" s="276"/>
      <c r="C1302" s="277"/>
      <c r="D1302" s="197" t="s">
        <v>2097</v>
      </c>
      <c r="E1302" s="197" t="s">
        <v>2098</v>
      </c>
    </row>
    <row r="1303" spans="2:5" x14ac:dyDescent="0.25">
      <c r="B1303" s="276"/>
      <c r="C1303" s="277"/>
      <c r="D1303" s="197" t="s">
        <v>2099</v>
      </c>
      <c r="E1303" s="197" t="s">
        <v>2100</v>
      </c>
    </row>
    <row r="1304" spans="2:5" x14ac:dyDescent="0.25">
      <c r="B1304" s="276"/>
      <c r="C1304" s="277"/>
      <c r="D1304" s="197" t="s">
        <v>2101</v>
      </c>
      <c r="E1304" s="197" t="s">
        <v>2102</v>
      </c>
    </row>
    <row r="1305" spans="2:5" x14ac:dyDescent="0.25">
      <c r="B1305" s="276"/>
      <c r="C1305" s="277"/>
      <c r="D1305" s="197" t="s">
        <v>2103</v>
      </c>
      <c r="E1305" s="197" t="s">
        <v>2104</v>
      </c>
    </row>
    <row r="1306" spans="2:5" x14ac:dyDescent="0.25">
      <c r="B1306" s="276"/>
      <c r="C1306" s="277"/>
      <c r="D1306" s="197" t="s">
        <v>2105</v>
      </c>
      <c r="E1306" s="197" t="s">
        <v>2106</v>
      </c>
    </row>
    <row r="1307" spans="2:5" x14ac:dyDescent="0.25">
      <c r="B1307" s="276"/>
      <c r="C1307" s="277"/>
      <c r="D1307" s="197" t="s">
        <v>2107</v>
      </c>
      <c r="E1307" s="197" t="s">
        <v>2108</v>
      </c>
    </row>
    <row r="1308" spans="2:5" x14ac:dyDescent="0.25">
      <c r="B1308" s="276"/>
      <c r="C1308" s="277"/>
      <c r="D1308" s="197" t="s">
        <v>2109</v>
      </c>
      <c r="E1308" s="197" t="s">
        <v>2110</v>
      </c>
    </row>
    <row r="1309" spans="2:5" x14ac:dyDescent="0.25">
      <c r="B1309" s="276"/>
      <c r="C1309" s="277"/>
      <c r="D1309" s="197" t="s">
        <v>1918</v>
      </c>
      <c r="E1309" s="197" t="s">
        <v>2111</v>
      </c>
    </row>
    <row r="1310" spans="2:5" x14ac:dyDescent="0.25">
      <c r="B1310" s="276"/>
      <c r="C1310" s="277"/>
      <c r="D1310" s="197" t="s">
        <v>2085</v>
      </c>
      <c r="E1310" s="197" t="s">
        <v>2112</v>
      </c>
    </row>
    <row r="1311" spans="2:5" x14ac:dyDescent="0.25">
      <c r="B1311" s="276"/>
      <c r="C1311" s="277"/>
      <c r="D1311" s="197" t="s">
        <v>2113</v>
      </c>
      <c r="E1311" s="197" t="s">
        <v>2114</v>
      </c>
    </row>
    <row r="1312" spans="2:5" x14ac:dyDescent="0.25">
      <c r="B1312" s="276"/>
      <c r="C1312" s="277"/>
      <c r="D1312" s="197" t="s">
        <v>2115</v>
      </c>
      <c r="E1312" s="197" t="s">
        <v>2116</v>
      </c>
    </row>
    <row r="1313" spans="2:5" x14ac:dyDescent="0.25">
      <c r="B1313" s="276"/>
      <c r="C1313" s="277"/>
      <c r="D1313" s="197" t="s">
        <v>2117</v>
      </c>
      <c r="E1313" s="197" t="s">
        <v>2118</v>
      </c>
    </row>
    <row r="1314" spans="2:5" x14ac:dyDescent="0.25">
      <c r="B1314" s="276"/>
      <c r="C1314" s="277"/>
      <c r="D1314" s="197" t="s">
        <v>2119</v>
      </c>
      <c r="E1314" s="197" t="s">
        <v>2120</v>
      </c>
    </row>
    <row r="1315" spans="2:5" x14ac:dyDescent="0.25">
      <c r="B1315" s="276"/>
      <c r="C1315" s="277"/>
      <c r="D1315" s="197" t="s">
        <v>2093</v>
      </c>
      <c r="E1315" s="197" t="s">
        <v>2121</v>
      </c>
    </row>
    <row r="1316" spans="2:5" x14ac:dyDescent="0.25">
      <c r="B1316" s="276"/>
      <c r="C1316" s="277"/>
      <c r="D1316" s="197" t="s">
        <v>2093</v>
      </c>
      <c r="E1316" s="197" t="s">
        <v>2121</v>
      </c>
    </row>
    <row r="1317" spans="2:5" x14ac:dyDescent="0.25">
      <c r="B1317" s="276"/>
      <c r="C1317" s="277"/>
      <c r="D1317" s="197" t="s">
        <v>2122</v>
      </c>
      <c r="E1317" s="197" t="s">
        <v>2123</v>
      </c>
    </row>
    <row r="1318" spans="2:5" x14ac:dyDescent="0.25">
      <c r="B1318" s="276"/>
      <c r="C1318" s="277"/>
      <c r="D1318" s="197" t="s">
        <v>2124</v>
      </c>
      <c r="E1318" s="197" t="s">
        <v>2125</v>
      </c>
    </row>
    <row r="1319" spans="2:5" x14ac:dyDescent="0.25">
      <c r="B1319" s="276"/>
      <c r="C1319" s="277"/>
      <c r="D1319" s="197" t="s">
        <v>2126</v>
      </c>
      <c r="E1319" s="197" t="s">
        <v>2127</v>
      </c>
    </row>
    <row r="1320" spans="2:5" x14ac:dyDescent="0.25">
      <c r="B1320" s="276"/>
      <c r="C1320" s="277"/>
      <c r="D1320" s="197" t="s">
        <v>2010</v>
      </c>
      <c r="E1320" s="197" t="s">
        <v>2128</v>
      </c>
    </row>
    <row r="1321" spans="2:5" x14ac:dyDescent="0.25">
      <c r="B1321" s="276"/>
      <c r="C1321" s="277"/>
      <c r="D1321" s="197" t="s">
        <v>2129</v>
      </c>
      <c r="E1321" s="197" t="s">
        <v>2130</v>
      </c>
    </row>
    <row r="1322" spans="2:5" x14ac:dyDescent="0.25">
      <c r="B1322" s="276"/>
      <c r="C1322" s="277"/>
      <c r="D1322" s="197" t="s">
        <v>2131</v>
      </c>
      <c r="E1322" s="197" t="s">
        <v>2132</v>
      </c>
    </row>
    <row r="1323" spans="2:5" x14ac:dyDescent="0.25">
      <c r="B1323" s="276"/>
      <c r="C1323" s="277"/>
      <c r="D1323" s="197" t="s">
        <v>1625</v>
      </c>
      <c r="E1323" s="197" t="s">
        <v>2133</v>
      </c>
    </row>
    <row r="1324" spans="2:5" x14ac:dyDescent="0.25">
      <c r="B1324" s="276"/>
      <c r="C1324" s="277"/>
      <c r="D1324" s="197" t="s">
        <v>2134</v>
      </c>
      <c r="E1324" s="197" t="s">
        <v>2135</v>
      </c>
    </row>
    <row r="1325" spans="2:5" x14ac:dyDescent="0.25">
      <c r="B1325" s="276"/>
      <c r="C1325" s="277"/>
      <c r="D1325" s="197" t="s">
        <v>2136</v>
      </c>
      <c r="E1325" s="197" t="s">
        <v>2137</v>
      </c>
    </row>
    <row r="1326" spans="2:5" x14ac:dyDescent="0.25">
      <c r="B1326" s="276"/>
      <c r="C1326" s="277"/>
      <c r="D1326" s="197" t="s">
        <v>2138</v>
      </c>
      <c r="E1326" s="197" t="s">
        <v>2139</v>
      </c>
    </row>
    <row r="1327" spans="2:5" x14ac:dyDescent="0.25">
      <c r="B1327" s="276"/>
      <c r="C1327" s="277"/>
      <c r="D1327" s="197" t="s">
        <v>2140</v>
      </c>
      <c r="E1327" s="197" t="s">
        <v>2141</v>
      </c>
    </row>
    <row r="1328" spans="2:5" x14ac:dyDescent="0.25">
      <c r="B1328" s="276"/>
      <c r="C1328" s="277"/>
      <c r="D1328" s="197" t="s">
        <v>1660</v>
      </c>
      <c r="E1328" s="197" t="s">
        <v>2142</v>
      </c>
    </row>
    <row r="1329" spans="2:5" x14ac:dyDescent="0.25">
      <c r="B1329" s="276"/>
      <c r="C1329" s="277"/>
      <c r="D1329" s="197" t="s">
        <v>2143</v>
      </c>
      <c r="E1329" s="197" t="s">
        <v>2144</v>
      </c>
    </row>
    <row r="1330" spans="2:5" x14ac:dyDescent="0.25">
      <c r="B1330" s="276"/>
      <c r="C1330" s="277"/>
      <c r="D1330" s="197" t="s">
        <v>2145</v>
      </c>
      <c r="E1330" s="197" t="s">
        <v>2146</v>
      </c>
    </row>
    <row r="1331" spans="2:5" x14ac:dyDescent="0.25">
      <c r="B1331" s="276"/>
      <c r="C1331" s="277"/>
      <c r="D1331" s="197" t="s">
        <v>2147</v>
      </c>
      <c r="E1331" s="197" t="s">
        <v>2148</v>
      </c>
    </row>
    <row r="1332" spans="2:5" x14ac:dyDescent="0.25">
      <c r="B1332" s="276"/>
      <c r="C1332" s="277"/>
      <c r="D1332" s="197" t="s">
        <v>2149</v>
      </c>
      <c r="E1332" s="197" t="s">
        <v>2150</v>
      </c>
    </row>
    <row r="1333" spans="2:5" x14ac:dyDescent="0.25">
      <c r="B1333" s="276"/>
      <c r="C1333" s="277"/>
      <c r="D1333" s="197" t="s">
        <v>2151</v>
      </c>
      <c r="E1333" s="197" t="s">
        <v>2152</v>
      </c>
    </row>
    <row r="1334" spans="2:5" x14ac:dyDescent="0.25">
      <c r="B1334" s="276"/>
      <c r="C1334" s="277"/>
      <c r="D1334" s="197" t="s">
        <v>1918</v>
      </c>
      <c r="E1334" s="197" t="s">
        <v>2153</v>
      </c>
    </row>
    <row r="1335" spans="2:5" x14ac:dyDescent="0.25">
      <c r="B1335" s="276"/>
      <c r="C1335" s="277"/>
      <c r="D1335" s="197" t="s">
        <v>2154</v>
      </c>
      <c r="E1335" s="197" t="s">
        <v>2155</v>
      </c>
    </row>
    <row r="1336" spans="2:5" x14ac:dyDescent="0.25">
      <c r="B1336" s="276"/>
      <c r="C1336" s="277"/>
      <c r="D1336" s="197" t="s">
        <v>604</v>
      </c>
      <c r="E1336" s="197" t="s">
        <v>2156</v>
      </c>
    </row>
    <row r="1337" spans="2:5" x14ac:dyDescent="0.25">
      <c r="B1337" s="276"/>
      <c r="C1337" s="277"/>
      <c r="D1337" s="197" t="s">
        <v>592</v>
      </c>
      <c r="E1337" s="197" t="s">
        <v>2157</v>
      </c>
    </row>
    <row r="1338" spans="2:5" x14ac:dyDescent="0.25">
      <c r="B1338" s="276"/>
      <c r="C1338" s="277"/>
      <c r="D1338" s="197" t="s">
        <v>2158</v>
      </c>
      <c r="E1338" s="197" t="s">
        <v>2159</v>
      </c>
    </row>
    <row r="1339" spans="2:5" x14ac:dyDescent="0.25">
      <c r="B1339" s="276"/>
      <c r="C1339" s="277"/>
      <c r="D1339" s="197" t="s">
        <v>2160</v>
      </c>
      <c r="E1339" s="197" t="s">
        <v>2161</v>
      </c>
    </row>
    <row r="1340" spans="2:5" x14ac:dyDescent="0.25">
      <c r="B1340" s="276"/>
      <c r="C1340" s="277"/>
      <c r="D1340" s="197" t="s">
        <v>1126</v>
      </c>
      <c r="E1340" s="197" t="s">
        <v>2155</v>
      </c>
    </row>
    <row r="1341" spans="2:5" x14ac:dyDescent="0.25">
      <c r="B1341" s="276"/>
      <c r="C1341" s="277"/>
      <c r="D1341" s="197" t="s">
        <v>2162</v>
      </c>
      <c r="E1341" s="197" t="s">
        <v>2163</v>
      </c>
    </row>
    <row r="1342" spans="2:5" x14ac:dyDescent="0.25">
      <c r="B1342" s="276"/>
      <c r="C1342" s="277"/>
      <c r="D1342" s="197" t="s">
        <v>2164</v>
      </c>
      <c r="E1342" s="197" t="s">
        <v>2165</v>
      </c>
    </row>
    <row r="1343" spans="2:5" x14ac:dyDescent="0.25">
      <c r="B1343" s="276"/>
      <c r="C1343" s="277"/>
      <c r="D1343" s="197" t="s">
        <v>2166</v>
      </c>
      <c r="E1343" s="197" t="s">
        <v>2167</v>
      </c>
    </row>
    <row r="1344" spans="2:5" x14ac:dyDescent="0.25">
      <c r="B1344" s="276"/>
      <c r="C1344" s="277"/>
      <c r="D1344" s="197" t="s">
        <v>2168</v>
      </c>
      <c r="E1344" s="197" t="s">
        <v>2169</v>
      </c>
    </row>
    <row r="1345" spans="2:5" x14ac:dyDescent="0.25">
      <c r="B1345" s="276"/>
      <c r="C1345" s="277"/>
      <c r="D1345" s="197" t="s">
        <v>2170</v>
      </c>
      <c r="E1345" s="197" t="s">
        <v>2171</v>
      </c>
    </row>
    <row r="1346" spans="2:5" x14ac:dyDescent="0.25">
      <c r="B1346" s="276"/>
      <c r="C1346" s="277"/>
      <c r="D1346" s="197" t="s">
        <v>476</v>
      </c>
      <c r="E1346" s="197" t="s">
        <v>2172</v>
      </c>
    </row>
    <row r="1347" spans="2:5" x14ac:dyDescent="0.25">
      <c r="B1347" s="276"/>
      <c r="C1347" s="277"/>
      <c r="D1347" s="197" t="s">
        <v>2173</v>
      </c>
      <c r="E1347" s="197" t="s">
        <v>2174</v>
      </c>
    </row>
    <row r="1348" spans="2:5" x14ac:dyDescent="0.25">
      <c r="B1348" s="276"/>
      <c r="C1348" s="277"/>
      <c r="D1348" s="197" t="s">
        <v>2097</v>
      </c>
      <c r="E1348" s="197" t="s">
        <v>2175</v>
      </c>
    </row>
    <row r="1349" spans="2:5" x14ac:dyDescent="0.25">
      <c r="B1349" s="276"/>
      <c r="C1349" s="277"/>
      <c r="D1349" s="197" t="s">
        <v>600</v>
      </c>
      <c r="E1349" s="197" t="s">
        <v>2176</v>
      </c>
    </row>
    <row r="1350" spans="2:5" x14ac:dyDescent="0.25">
      <c r="B1350" s="276"/>
      <c r="C1350" s="277"/>
      <c r="D1350" s="197" t="s">
        <v>2177</v>
      </c>
      <c r="E1350" s="197" t="s">
        <v>2178</v>
      </c>
    </row>
    <row r="1351" spans="2:5" x14ac:dyDescent="0.25">
      <c r="B1351" s="276"/>
      <c r="C1351" s="277"/>
      <c r="D1351" s="197" t="s">
        <v>604</v>
      </c>
      <c r="E1351" s="197" t="s">
        <v>2179</v>
      </c>
    </row>
    <row r="1352" spans="2:5" x14ac:dyDescent="0.25">
      <c r="B1352" s="276"/>
      <c r="C1352" s="277"/>
      <c r="D1352" s="197" t="s">
        <v>2180</v>
      </c>
      <c r="E1352" s="197" t="s">
        <v>2181</v>
      </c>
    </row>
    <row r="1353" spans="2:5" x14ac:dyDescent="0.25">
      <c r="B1353" s="276"/>
      <c r="C1353" s="277"/>
      <c r="D1353" s="197" t="s">
        <v>690</v>
      </c>
      <c r="E1353" s="197" t="s">
        <v>2182</v>
      </c>
    </row>
    <row r="1354" spans="2:5" x14ac:dyDescent="0.25">
      <c r="B1354" s="276"/>
      <c r="C1354" s="277"/>
      <c r="D1354" s="197" t="s">
        <v>2183</v>
      </c>
      <c r="E1354" s="197" t="s">
        <v>2184</v>
      </c>
    </row>
    <row r="1355" spans="2:5" x14ac:dyDescent="0.25">
      <c r="B1355" s="276"/>
      <c r="C1355" s="277"/>
      <c r="D1355" s="197" t="s">
        <v>2185</v>
      </c>
      <c r="E1355" s="197" t="s">
        <v>2186</v>
      </c>
    </row>
    <row r="1356" spans="2:5" x14ac:dyDescent="0.25">
      <c r="B1356" s="276"/>
      <c r="C1356" s="277"/>
      <c r="D1356" s="197" t="s">
        <v>2187</v>
      </c>
      <c r="E1356" s="197" t="s">
        <v>2188</v>
      </c>
    </row>
    <row r="1357" spans="2:5" x14ac:dyDescent="0.25">
      <c r="B1357" s="276"/>
      <c r="C1357" s="277"/>
      <c r="D1357" s="197" t="s">
        <v>2189</v>
      </c>
      <c r="E1357" s="197" t="s">
        <v>2190</v>
      </c>
    </row>
    <row r="1358" spans="2:5" x14ac:dyDescent="0.25">
      <c r="B1358" s="276"/>
      <c r="C1358" s="277"/>
      <c r="D1358" s="197" t="s">
        <v>2191</v>
      </c>
      <c r="E1358" s="197" t="s">
        <v>2192</v>
      </c>
    </row>
    <row r="1359" spans="2:5" x14ac:dyDescent="0.25">
      <c r="B1359" s="276"/>
      <c r="C1359" s="277"/>
      <c r="D1359" s="197" t="s">
        <v>1918</v>
      </c>
      <c r="E1359" s="197" t="s">
        <v>2193</v>
      </c>
    </row>
    <row r="1360" spans="2:5" x14ac:dyDescent="0.25">
      <c r="B1360" s="276"/>
      <c r="C1360" s="277"/>
      <c r="D1360" s="197" t="s">
        <v>1918</v>
      </c>
      <c r="E1360" s="197" t="s">
        <v>2194</v>
      </c>
    </row>
    <row r="1361" spans="2:5" x14ac:dyDescent="0.25">
      <c r="B1361" s="276"/>
      <c r="C1361" s="277"/>
      <c r="D1361" s="197" t="s">
        <v>2195</v>
      </c>
      <c r="E1361" s="197" t="s">
        <v>2196</v>
      </c>
    </row>
    <row r="1362" spans="2:5" x14ac:dyDescent="0.25">
      <c r="B1362" s="276"/>
      <c r="C1362" s="277"/>
      <c r="D1362" s="197" t="s">
        <v>2195</v>
      </c>
      <c r="E1362" s="197" t="s">
        <v>2196</v>
      </c>
    </row>
    <row r="1363" spans="2:5" x14ac:dyDescent="0.25">
      <c r="B1363" s="276"/>
      <c r="C1363" s="277"/>
      <c r="D1363" s="197" t="s">
        <v>2197</v>
      </c>
      <c r="E1363" s="197" t="s">
        <v>2198</v>
      </c>
    </row>
    <row r="1364" spans="2:5" x14ac:dyDescent="0.25">
      <c r="B1364" s="276"/>
      <c r="C1364" s="277"/>
      <c r="D1364" s="197" t="s">
        <v>2199</v>
      </c>
      <c r="E1364" s="197" t="s">
        <v>2200</v>
      </c>
    </row>
    <row r="1365" spans="2:5" x14ac:dyDescent="0.25">
      <c r="B1365" s="276"/>
      <c r="C1365" s="277"/>
      <c r="D1365" s="197" t="s">
        <v>2201</v>
      </c>
      <c r="E1365" s="197" t="s">
        <v>2202</v>
      </c>
    </row>
    <row r="1366" spans="2:5" x14ac:dyDescent="0.25">
      <c r="B1366" s="276"/>
      <c r="C1366" s="277"/>
      <c r="D1366" s="197" t="s">
        <v>2203</v>
      </c>
      <c r="E1366" s="197" t="s">
        <v>2204</v>
      </c>
    </row>
    <row r="1367" spans="2:5" x14ac:dyDescent="0.25">
      <c r="B1367" s="276"/>
      <c r="C1367" s="277"/>
      <c r="D1367" s="197" t="s">
        <v>275</v>
      </c>
      <c r="E1367" s="197" t="s">
        <v>2205</v>
      </c>
    </row>
    <row r="1368" spans="2:5" x14ac:dyDescent="0.25">
      <c r="B1368" s="276"/>
      <c r="C1368" s="277"/>
      <c r="D1368" s="197" t="s">
        <v>2206</v>
      </c>
      <c r="E1368" s="197" t="s">
        <v>2207</v>
      </c>
    </row>
    <row r="1369" spans="2:5" x14ac:dyDescent="0.25">
      <c r="B1369" s="276"/>
      <c r="C1369" s="277"/>
      <c r="D1369" s="197" t="s">
        <v>2208</v>
      </c>
      <c r="E1369" s="197" t="s">
        <v>2209</v>
      </c>
    </row>
    <row r="1370" spans="2:5" x14ac:dyDescent="0.25">
      <c r="B1370" s="276"/>
      <c r="C1370" s="277"/>
      <c r="D1370" s="197" t="s">
        <v>2210</v>
      </c>
      <c r="E1370" s="197" t="s">
        <v>2211</v>
      </c>
    </row>
    <row r="1371" spans="2:5" x14ac:dyDescent="0.25">
      <c r="B1371" s="276"/>
      <c r="C1371" s="277"/>
      <c r="D1371" s="197" t="s">
        <v>2212</v>
      </c>
      <c r="E1371" s="197" t="s">
        <v>2213</v>
      </c>
    </row>
    <row r="1372" spans="2:5" x14ac:dyDescent="0.25">
      <c r="B1372" s="276"/>
      <c r="C1372" s="277"/>
      <c r="D1372" s="197" t="s">
        <v>2214</v>
      </c>
      <c r="E1372" s="197" t="s">
        <v>2215</v>
      </c>
    </row>
    <row r="1373" spans="2:5" x14ac:dyDescent="0.25">
      <c r="B1373" s="276"/>
      <c r="C1373" s="277"/>
      <c r="D1373" s="197" t="s">
        <v>2216</v>
      </c>
      <c r="E1373" s="197" t="s">
        <v>2217</v>
      </c>
    </row>
    <row r="1374" spans="2:5" x14ac:dyDescent="0.25">
      <c r="B1374" s="276"/>
      <c r="C1374" s="277"/>
      <c r="D1374" s="197" t="s">
        <v>2218</v>
      </c>
      <c r="E1374" s="197" t="s">
        <v>2219</v>
      </c>
    </row>
    <row r="1375" spans="2:5" x14ac:dyDescent="0.25">
      <c r="B1375" s="276"/>
      <c r="C1375" s="277"/>
      <c r="D1375" s="197" t="s">
        <v>2220</v>
      </c>
      <c r="E1375" s="197" t="s">
        <v>2221</v>
      </c>
    </row>
    <row r="1376" spans="2:5" x14ac:dyDescent="0.25">
      <c r="B1376" s="276"/>
      <c r="C1376" s="277"/>
      <c r="D1376" s="197" t="s">
        <v>2222</v>
      </c>
      <c r="E1376" s="197" t="s">
        <v>2223</v>
      </c>
    </row>
    <row r="1377" spans="2:5" x14ac:dyDescent="0.25">
      <c r="B1377" s="276"/>
      <c r="C1377" s="277"/>
      <c r="D1377" s="197" t="s">
        <v>2224</v>
      </c>
      <c r="E1377" s="197" t="s">
        <v>2225</v>
      </c>
    </row>
    <row r="1378" spans="2:5" x14ac:dyDescent="0.25">
      <c r="B1378" s="276"/>
      <c r="C1378" s="277"/>
      <c r="D1378" s="197" t="s">
        <v>2226</v>
      </c>
      <c r="E1378" s="197" t="s">
        <v>2227</v>
      </c>
    </row>
    <row r="1379" spans="2:5" x14ac:dyDescent="0.25">
      <c r="B1379" s="276"/>
      <c r="C1379" s="277"/>
      <c r="D1379" s="197" t="s">
        <v>2228</v>
      </c>
      <c r="E1379" s="197" t="s">
        <v>2229</v>
      </c>
    </row>
    <row r="1380" spans="2:5" x14ac:dyDescent="0.25">
      <c r="B1380" s="276"/>
      <c r="C1380" s="277"/>
      <c r="D1380" s="197" t="s">
        <v>2230</v>
      </c>
      <c r="E1380" s="197" t="s">
        <v>2231</v>
      </c>
    </row>
    <row r="1381" spans="2:5" x14ac:dyDescent="0.25">
      <c r="B1381" s="276"/>
      <c r="C1381" s="277"/>
      <c r="D1381" s="197" t="s">
        <v>2232</v>
      </c>
      <c r="E1381" s="197" t="s">
        <v>2233</v>
      </c>
    </row>
    <row r="1382" spans="2:5" x14ac:dyDescent="0.25">
      <c r="B1382" s="276"/>
      <c r="C1382" s="277"/>
      <c r="D1382" s="197" t="s">
        <v>2234</v>
      </c>
      <c r="E1382" s="197" t="s">
        <v>2235</v>
      </c>
    </row>
    <row r="1383" spans="2:5" x14ac:dyDescent="0.25">
      <c r="B1383" s="276"/>
      <c r="C1383" s="277"/>
      <c r="D1383" s="197" t="s">
        <v>2234</v>
      </c>
      <c r="E1383" s="197" t="s">
        <v>2236</v>
      </c>
    </row>
    <row r="1384" spans="2:5" x14ac:dyDescent="0.25">
      <c r="B1384" s="276"/>
      <c r="C1384" s="277"/>
      <c r="D1384" s="197" t="s">
        <v>2097</v>
      </c>
      <c r="E1384" s="197" t="s">
        <v>2237</v>
      </c>
    </row>
    <row r="1385" spans="2:5" x14ac:dyDescent="0.25">
      <c r="B1385" s="276"/>
      <c r="C1385" s="277"/>
      <c r="D1385" s="197" t="s">
        <v>2238</v>
      </c>
      <c r="E1385" s="197" t="s">
        <v>2239</v>
      </c>
    </row>
    <row r="1386" spans="2:5" x14ac:dyDescent="0.25">
      <c r="B1386" s="276"/>
      <c r="C1386" s="277"/>
      <c r="D1386" s="197" t="s">
        <v>2240</v>
      </c>
      <c r="E1386" s="197" t="s">
        <v>2241</v>
      </c>
    </row>
    <row r="1387" spans="2:5" x14ac:dyDescent="0.25">
      <c r="B1387" s="276"/>
      <c r="C1387" s="277"/>
      <c r="D1387" s="197" t="s">
        <v>1716</v>
      </c>
      <c r="E1387" s="197" t="s">
        <v>2242</v>
      </c>
    </row>
    <row r="1388" spans="2:5" x14ac:dyDescent="0.25">
      <c r="B1388" s="276"/>
      <c r="C1388" s="277"/>
      <c r="D1388" s="197" t="s">
        <v>2243</v>
      </c>
      <c r="E1388" s="197" t="s">
        <v>2244</v>
      </c>
    </row>
    <row r="1389" spans="2:5" x14ac:dyDescent="0.25">
      <c r="B1389" s="276"/>
      <c r="C1389" s="277"/>
      <c r="D1389" s="197" t="s">
        <v>2243</v>
      </c>
      <c r="E1389" s="197" t="s">
        <v>2244</v>
      </c>
    </row>
    <row r="1390" spans="2:5" x14ac:dyDescent="0.25">
      <c r="B1390" s="276"/>
      <c r="C1390" s="277"/>
      <c r="D1390" s="197" t="s">
        <v>2243</v>
      </c>
      <c r="E1390" s="197" t="s">
        <v>2245</v>
      </c>
    </row>
    <row r="1391" spans="2:5" x14ac:dyDescent="0.25">
      <c r="B1391" s="276"/>
      <c r="C1391" s="277"/>
      <c r="D1391" s="197" t="s">
        <v>2246</v>
      </c>
      <c r="E1391" s="197" t="s">
        <v>2247</v>
      </c>
    </row>
    <row r="1392" spans="2:5" x14ac:dyDescent="0.25">
      <c r="B1392" s="276"/>
      <c r="C1392" s="277"/>
      <c r="D1392" s="197" t="s">
        <v>2248</v>
      </c>
      <c r="E1392" s="197" t="s">
        <v>2249</v>
      </c>
    </row>
    <row r="1393" spans="2:5" x14ac:dyDescent="0.25">
      <c r="B1393" s="276"/>
      <c r="C1393" s="277"/>
      <c r="D1393" s="197" t="s">
        <v>57</v>
      </c>
      <c r="E1393" s="197" t="s">
        <v>2250</v>
      </c>
    </row>
    <row r="1394" spans="2:5" x14ac:dyDescent="0.25">
      <c r="B1394" s="276"/>
      <c r="C1394" s="277"/>
      <c r="D1394" s="197" t="s">
        <v>2251</v>
      </c>
      <c r="E1394" s="197" t="s">
        <v>2252</v>
      </c>
    </row>
    <row r="1395" spans="2:5" x14ac:dyDescent="0.25">
      <c r="B1395" s="276"/>
      <c r="C1395" s="277"/>
      <c r="D1395" s="197" t="s">
        <v>2253</v>
      </c>
      <c r="E1395" s="197" t="s">
        <v>2254</v>
      </c>
    </row>
    <row r="1396" spans="2:5" x14ac:dyDescent="0.25">
      <c r="B1396" s="276"/>
      <c r="C1396" s="277"/>
      <c r="D1396" s="197" t="s">
        <v>2255</v>
      </c>
      <c r="E1396" s="197" t="s">
        <v>2256</v>
      </c>
    </row>
    <row r="1397" spans="2:5" x14ac:dyDescent="0.25">
      <c r="B1397" s="276"/>
      <c r="C1397" s="277"/>
      <c r="D1397" s="197" t="s">
        <v>2257</v>
      </c>
      <c r="E1397" s="197" t="s">
        <v>2258</v>
      </c>
    </row>
    <row r="1398" spans="2:5" x14ac:dyDescent="0.25">
      <c r="B1398" s="276"/>
      <c r="C1398" s="277"/>
      <c r="D1398" s="197" t="s">
        <v>2259</v>
      </c>
      <c r="E1398" s="197" t="s">
        <v>2260</v>
      </c>
    </row>
    <row r="1399" spans="2:5" x14ac:dyDescent="0.25">
      <c r="B1399" s="278"/>
      <c r="C1399" s="279"/>
      <c r="D1399" s="197" t="s">
        <v>709</v>
      </c>
      <c r="E1399" s="197" t="s">
        <v>2261</v>
      </c>
    </row>
    <row r="1400" spans="2:5" x14ac:dyDescent="0.25">
      <c r="B1400" s="266" t="s">
        <v>2513</v>
      </c>
      <c r="C1400" s="267"/>
      <c r="D1400" s="202" t="s">
        <v>1708</v>
      </c>
      <c r="E1400" s="202" t="s">
        <v>2271</v>
      </c>
    </row>
    <row r="1401" spans="2:5" x14ac:dyDescent="0.25">
      <c r="B1401" s="268"/>
      <c r="C1401" s="269"/>
      <c r="D1401" s="202" t="s">
        <v>1708</v>
      </c>
      <c r="E1401" s="202" t="s">
        <v>1709</v>
      </c>
    </row>
    <row r="1402" spans="2:5" x14ac:dyDescent="0.25">
      <c r="B1402" s="268"/>
      <c r="C1402" s="269"/>
      <c r="D1402" s="202" t="s">
        <v>1708</v>
      </c>
      <c r="E1402" s="202" t="s">
        <v>1551</v>
      </c>
    </row>
    <row r="1403" spans="2:5" x14ac:dyDescent="0.25">
      <c r="B1403" s="266" t="s">
        <v>2512</v>
      </c>
      <c r="C1403" s="267"/>
      <c r="D1403" s="203" t="s">
        <v>2272</v>
      </c>
      <c r="E1403" s="203" t="s">
        <v>2273</v>
      </c>
    </row>
    <row r="1404" spans="2:5" x14ac:dyDescent="0.25">
      <c r="B1404" s="268"/>
      <c r="C1404" s="269"/>
      <c r="D1404" s="203" t="s">
        <v>2272</v>
      </c>
      <c r="E1404" s="203" t="s">
        <v>2274</v>
      </c>
    </row>
    <row r="1405" spans="2:5" x14ac:dyDescent="0.25">
      <c r="B1405" s="268"/>
      <c r="C1405" s="269"/>
      <c r="D1405" s="203" t="s">
        <v>2272</v>
      </c>
      <c r="E1405" s="203" t="s">
        <v>2274</v>
      </c>
    </row>
    <row r="1406" spans="2:5" x14ac:dyDescent="0.25">
      <c r="B1406" s="268"/>
      <c r="C1406" s="269"/>
      <c r="D1406" s="203" t="s">
        <v>2272</v>
      </c>
      <c r="E1406" s="203" t="s">
        <v>2275</v>
      </c>
    </row>
    <row r="1407" spans="2:5" x14ac:dyDescent="0.25">
      <c r="B1407" s="268"/>
      <c r="C1407" s="269"/>
      <c r="D1407" s="203" t="s">
        <v>2272</v>
      </c>
      <c r="E1407" s="203" t="s">
        <v>2276</v>
      </c>
    </row>
    <row r="1408" spans="2:5" x14ac:dyDescent="0.25">
      <c r="B1408" s="268"/>
      <c r="C1408" s="269"/>
      <c r="D1408" s="203" t="s">
        <v>2272</v>
      </c>
      <c r="E1408" s="203" t="s">
        <v>2277</v>
      </c>
    </row>
    <row r="1409" spans="2:5" x14ac:dyDescent="0.25">
      <c r="B1409" s="268"/>
      <c r="C1409" s="269"/>
      <c r="D1409" s="203" t="s">
        <v>2272</v>
      </c>
      <c r="E1409" s="203" t="s">
        <v>2277</v>
      </c>
    </row>
    <row r="1410" spans="2:5" x14ac:dyDescent="0.25">
      <c r="B1410" s="268"/>
      <c r="C1410" s="269"/>
      <c r="D1410" s="203" t="s">
        <v>2272</v>
      </c>
      <c r="E1410" s="203" t="s">
        <v>2278</v>
      </c>
    </row>
    <row r="1411" spans="2:5" x14ac:dyDescent="0.25">
      <c r="B1411" s="268"/>
      <c r="C1411" s="269"/>
      <c r="D1411" s="203" t="s">
        <v>2272</v>
      </c>
      <c r="E1411" s="203" t="s">
        <v>2279</v>
      </c>
    </row>
    <row r="1412" spans="2:5" x14ac:dyDescent="0.25">
      <c r="B1412" s="268"/>
      <c r="C1412" s="269"/>
      <c r="D1412" s="203" t="s">
        <v>2272</v>
      </c>
      <c r="E1412" s="203" t="s">
        <v>2280</v>
      </c>
    </row>
    <row r="1413" spans="2:5" x14ac:dyDescent="0.25">
      <c r="B1413" s="268"/>
      <c r="C1413" s="269"/>
      <c r="D1413" s="203" t="s">
        <v>2272</v>
      </c>
      <c r="E1413" s="203" t="s">
        <v>2281</v>
      </c>
    </row>
    <row r="1414" spans="2:5" x14ac:dyDescent="0.25">
      <c r="B1414" s="268"/>
      <c r="C1414" s="269"/>
      <c r="D1414" s="203" t="s">
        <v>2272</v>
      </c>
      <c r="E1414" s="203" t="s">
        <v>2282</v>
      </c>
    </row>
    <row r="1415" spans="2:5" x14ac:dyDescent="0.25">
      <c r="B1415" s="268"/>
      <c r="C1415" s="269"/>
      <c r="D1415" s="203" t="s">
        <v>2272</v>
      </c>
      <c r="E1415" s="203" t="s">
        <v>2283</v>
      </c>
    </row>
    <row r="1416" spans="2:5" x14ac:dyDescent="0.25">
      <c r="B1416" s="268"/>
      <c r="C1416" s="269"/>
      <c r="D1416" s="203" t="s">
        <v>2272</v>
      </c>
      <c r="E1416" s="203" t="s">
        <v>2284</v>
      </c>
    </row>
    <row r="1417" spans="2:5" x14ac:dyDescent="0.25">
      <c r="B1417" s="268"/>
      <c r="C1417" s="269"/>
      <c r="D1417" s="203" t="s">
        <v>2272</v>
      </c>
      <c r="E1417" s="203" t="s">
        <v>2285</v>
      </c>
    </row>
    <row r="1418" spans="2:5" x14ac:dyDescent="0.25">
      <c r="B1418" s="268"/>
      <c r="C1418" s="269"/>
      <c r="D1418" s="203" t="s">
        <v>2272</v>
      </c>
      <c r="E1418" s="203" t="s">
        <v>2286</v>
      </c>
    </row>
    <row r="1419" spans="2:5" x14ac:dyDescent="0.25">
      <c r="B1419" s="268"/>
      <c r="C1419" s="269"/>
      <c r="D1419" s="203" t="s">
        <v>2272</v>
      </c>
      <c r="E1419" s="203" t="s">
        <v>2287</v>
      </c>
    </row>
    <row r="1420" spans="2:5" x14ac:dyDescent="0.25">
      <c r="B1420" s="268"/>
      <c r="C1420" s="269"/>
      <c r="D1420" s="203" t="s">
        <v>2272</v>
      </c>
      <c r="E1420" s="203" t="s">
        <v>2288</v>
      </c>
    </row>
    <row r="1421" spans="2:5" x14ac:dyDescent="0.25">
      <c r="B1421" s="268"/>
      <c r="C1421" s="269"/>
      <c r="D1421" s="203" t="s">
        <v>2272</v>
      </c>
      <c r="E1421" s="203" t="s">
        <v>2289</v>
      </c>
    </row>
    <row r="1422" spans="2:5" x14ac:dyDescent="0.25">
      <c r="B1422" s="268"/>
      <c r="C1422" s="269"/>
      <c r="D1422" s="203" t="s">
        <v>2272</v>
      </c>
      <c r="E1422" s="203" t="s">
        <v>2290</v>
      </c>
    </row>
    <row r="1423" spans="2:5" x14ac:dyDescent="0.25">
      <c r="B1423" s="268"/>
      <c r="C1423" s="269"/>
      <c r="D1423" s="203" t="s">
        <v>2272</v>
      </c>
      <c r="E1423" s="203" t="s">
        <v>2291</v>
      </c>
    </row>
    <row r="1424" spans="2:5" x14ac:dyDescent="0.25">
      <c r="B1424" s="268"/>
      <c r="C1424" s="269"/>
      <c r="D1424" s="203" t="s">
        <v>2272</v>
      </c>
      <c r="E1424" s="203" t="s">
        <v>2292</v>
      </c>
    </row>
    <row r="1425" spans="2:5" x14ac:dyDescent="0.25">
      <c r="B1425" s="268"/>
      <c r="C1425" s="269"/>
      <c r="D1425" s="203" t="s">
        <v>2272</v>
      </c>
      <c r="E1425" s="203" t="s">
        <v>2293</v>
      </c>
    </row>
    <row r="1426" spans="2:5" x14ac:dyDescent="0.25">
      <c r="B1426" s="268"/>
      <c r="C1426" s="269"/>
      <c r="D1426" s="203" t="s">
        <v>2272</v>
      </c>
      <c r="E1426" s="203" t="s">
        <v>2294</v>
      </c>
    </row>
    <row r="1427" spans="2:5" x14ac:dyDescent="0.25">
      <c r="B1427" s="268"/>
      <c r="C1427" s="269"/>
      <c r="D1427" s="203" t="s">
        <v>2272</v>
      </c>
      <c r="E1427" s="203" t="s">
        <v>2295</v>
      </c>
    </row>
    <row r="1428" spans="2:5" x14ac:dyDescent="0.25">
      <c r="B1428" s="268"/>
      <c r="C1428" s="269"/>
      <c r="D1428" s="203" t="s">
        <v>2272</v>
      </c>
      <c r="E1428" s="203" t="s">
        <v>2296</v>
      </c>
    </row>
    <row r="1429" spans="2:5" x14ac:dyDescent="0.25">
      <c r="B1429" s="268"/>
      <c r="C1429" s="269"/>
      <c r="D1429" s="203" t="s">
        <v>2272</v>
      </c>
      <c r="E1429" s="203" t="s">
        <v>2297</v>
      </c>
    </row>
    <row r="1430" spans="2:5" x14ac:dyDescent="0.25">
      <c r="B1430" s="268"/>
      <c r="C1430" s="269"/>
      <c r="D1430" s="203" t="s">
        <v>2272</v>
      </c>
      <c r="E1430" s="203" t="s">
        <v>2298</v>
      </c>
    </row>
    <row r="1431" spans="2:5" x14ac:dyDescent="0.25">
      <c r="B1431" s="268"/>
      <c r="C1431" s="269"/>
      <c r="D1431" s="203" t="s">
        <v>2272</v>
      </c>
      <c r="E1431" s="203" t="s">
        <v>2299</v>
      </c>
    </row>
    <row r="1432" spans="2:5" x14ac:dyDescent="0.25">
      <c r="B1432" s="268"/>
      <c r="C1432" s="269"/>
      <c r="D1432" s="203" t="s">
        <v>2272</v>
      </c>
      <c r="E1432" s="203" t="s">
        <v>2300</v>
      </c>
    </row>
    <row r="1433" spans="2:5" x14ac:dyDescent="0.25">
      <c r="B1433" s="268"/>
      <c r="C1433" s="269"/>
      <c r="D1433" s="203" t="s">
        <v>2272</v>
      </c>
      <c r="E1433" s="203" t="s">
        <v>2301</v>
      </c>
    </row>
    <row r="1434" spans="2:5" x14ac:dyDescent="0.25">
      <c r="B1434" s="268"/>
      <c r="C1434" s="269"/>
      <c r="D1434" s="203" t="s">
        <v>2272</v>
      </c>
      <c r="E1434" s="203" t="s">
        <v>2302</v>
      </c>
    </row>
    <row r="1435" spans="2:5" x14ac:dyDescent="0.25">
      <c r="B1435" s="268"/>
      <c r="C1435" s="269"/>
      <c r="D1435" s="203" t="s">
        <v>2272</v>
      </c>
      <c r="E1435" s="203" t="s">
        <v>2303</v>
      </c>
    </row>
    <row r="1436" spans="2:5" x14ac:dyDescent="0.25">
      <c r="B1436" s="268"/>
      <c r="C1436" s="269"/>
      <c r="D1436" s="203" t="s">
        <v>2272</v>
      </c>
      <c r="E1436" s="203" t="s">
        <v>2304</v>
      </c>
    </row>
    <row r="1437" spans="2:5" x14ac:dyDescent="0.25">
      <c r="B1437" s="268"/>
      <c r="C1437" s="269"/>
      <c r="D1437" s="203" t="s">
        <v>2272</v>
      </c>
      <c r="E1437" s="203" t="s">
        <v>2305</v>
      </c>
    </row>
    <row r="1438" spans="2:5" x14ac:dyDescent="0.25">
      <c r="B1438" s="268"/>
      <c r="C1438" s="269"/>
      <c r="D1438" s="203" t="s">
        <v>2272</v>
      </c>
      <c r="E1438" s="203" t="s">
        <v>2306</v>
      </c>
    </row>
    <row r="1439" spans="2:5" x14ac:dyDescent="0.25">
      <c r="B1439" s="268"/>
      <c r="C1439" s="269"/>
      <c r="D1439" s="203" t="s">
        <v>2272</v>
      </c>
      <c r="E1439" s="203" t="s">
        <v>2307</v>
      </c>
    </row>
    <row r="1440" spans="2:5" x14ac:dyDescent="0.25">
      <c r="B1440" s="268"/>
      <c r="C1440" s="269"/>
      <c r="D1440" s="203" t="s">
        <v>2272</v>
      </c>
      <c r="E1440" s="203" t="s">
        <v>2308</v>
      </c>
    </row>
    <row r="1441" spans="2:5" x14ac:dyDescent="0.25">
      <c r="B1441" s="268"/>
      <c r="C1441" s="269"/>
      <c r="D1441" s="203" t="s">
        <v>2272</v>
      </c>
      <c r="E1441" s="203" t="s">
        <v>2309</v>
      </c>
    </row>
    <row r="1442" spans="2:5" x14ac:dyDescent="0.25">
      <c r="B1442" s="268"/>
      <c r="C1442" s="269"/>
      <c r="D1442" s="203" t="s">
        <v>2272</v>
      </c>
      <c r="E1442" s="203" t="s">
        <v>2310</v>
      </c>
    </row>
    <row r="1443" spans="2:5" x14ac:dyDescent="0.25">
      <c r="B1443" s="268"/>
      <c r="C1443" s="269"/>
      <c r="D1443" s="203" t="s">
        <v>2272</v>
      </c>
      <c r="E1443" s="203" t="s">
        <v>2311</v>
      </c>
    </row>
    <row r="1444" spans="2:5" x14ac:dyDescent="0.25">
      <c r="B1444" s="268"/>
      <c r="C1444" s="269"/>
      <c r="D1444" s="203" t="s">
        <v>2272</v>
      </c>
      <c r="E1444" s="203" t="s">
        <v>2312</v>
      </c>
    </row>
    <row r="1445" spans="2:5" x14ac:dyDescent="0.25">
      <c r="B1445" s="268"/>
      <c r="C1445" s="269"/>
      <c r="D1445" s="203" t="s">
        <v>2272</v>
      </c>
      <c r="E1445" s="203" t="s">
        <v>2313</v>
      </c>
    </row>
    <row r="1446" spans="2:5" x14ac:dyDescent="0.25">
      <c r="B1446" s="268"/>
      <c r="C1446" s="269"/>
      <c r="D1446" s="203" t="s">
        <v>2272</v>
      </c>
      <c r="E1446" s="203" t="s">
        <v>2314</v>
      </c>
    </row>
    <row r="1447" spans="2:5" x14ac:dyDescent="0.25">
      <c r="B1447" s="268"/>
      <c r="C1447" s="269"/>
      <c r="D1447" s="203" t="s">
        <v>2272</v>
      </c>
      <c r="E1447" s="203" t="s">
        <v>2315</v>
      </c>
    </row>
    <row r="1448" spans="2:5" x14ac:dyDescent="0.25">
      <c r="B1448" s="268"/>
      <c r="C1448" s="269"/>
      <c r="D1448" s="203" t="s">
        <v>2272</v>
      </c>
      <c r="E1448" s="203" t="s">
        <v>2316</v>
      </c>
    </row>
    <row r="1449" spans="2:5" x14ac:dyDescent="0.25">
      <c r="B1449" s="268"/>
      <c r="C1449" s="269"/>
      <c r="D1449" s="203" t="s">
        <v>2272</v>
      </c>
      <c r="E1449" s="203" t="s">
        <v>2317</v>
      </c>
    </row>
    <row r="1450" spans="2:5" x14ac:dyDescent="0.25">
      <c r="B1450" s="268"/>
      <c r="C1450" s="269"/>
      <c r="D1450" s="203" t="s">
        <v>2272</v>
      </c>
      <c r="E1450" s="203" t="s">
        <v>2318</v>
      </c>
    </row>
    <row r="1451" spans="2:5" x14ac:dyDescent="0.25">
      <c r="B1451" s="268"/>
      <c r="C1451" s="269"/>
      <c r="D1451" s="203" t="s">
        <v>2272</v>
      </c>
      <c r="E1451" s="203" t="s">
        <v>2319</v>
      </c>
    </row>
    <row r="1452" spans="2:5" x14ac:dyDescent="0.25">
      <c r="B1452" s="268"/>
      <c r="C1452" s="269"/>
      <c r="D1452" s="203" t="s">
        <v>2272</v>
      </c>
      <c r="E1452" s="203" t="s">
        <v>2320</v>
      </c>
    </row>
    <row r="1453" spans="2:5" x14ac:dyDescent="0.25">
      <c r="B1453" s="268"/>
      <c r="C1453" s="269"/>
      <c r="D1453" s="203" t="s">
        <v>2272</v>
      </c>
      <c r="E1453" s="203" t="s">
        <v>2321</v>
      </c>
    </row>
    <row r="1454" spans="2:5" x14ac:dyDescent="0.25">
      <c r="B1454" s="268"/>
      <c r="C1454" s="269"/>
      <c r="D1454" s="203" t="s">
        <v>2272</v>
      </c>
      <c r="E1454" s="203" t="s">
        <v>2322</v>
      </c>
    </row>
    <row r="1455" spans="2:5" x14ac:dyDescent="0.25">
      <c r="B1455" s="268"/>
      <c r="C1455" s="269"/>
      <c r="D1455" s="203" t="s">
        <v>2272</v>
      </c>
      <c r="E1455" s="203" t="s">
        <v>2323</v>
      </c>
    </row>
    <row r="1456" spans="2:5" x14ac:dyDescent="0.25">
      <c r="B1456" s="268"/>
      <c r="C1456" s="269"/>
      <c r="D1456" s="203" t="s">
        <v>2272</v>
      </c>
      <c r="E1456" s="203" t="s">
        <v>2324</v>
      </c>
    </row>
    <row r="1457" spans="2:5" x14ac:dyDescent="0.25">
      <c r="B1457" s="268"/>
      <c r="C1457" s="269"/>
      <c r="D1457" s="203" t="s">
        <v>2272</v>
      </c>
      <c r="E1457" s="203" t="s">
        <v>2325</v>
      </c>
    </row>
    <row r="1458" spans="2:5" x14ac:dyDescent="0.25">
      <c r="B1458" s="268"/>
      <c r="C1458" s="269"/>
      <c r="D1458" s="203" t="s">
        <v>2272</v>
      </c>
      <c r="E1458" s="203" t="s">
        <v>2326</v>
      </c>
    </row>
    <row r="1459" spans="2:5" x14ac:dyDescent="0.25">
      <c r="B1459" s="268"/>
      <c r="C1459" s="269"/>
      <c r="D1459" s="203" t="s">
        <v>2272</v>
      </c>
      <c r="E1459" s="203" t="s">
        <v>2327</v>
      </c>
    </row>
    <row r="1460" spans="2:5" x14ac:dyDescent="0.25">
      <c r="B1460" s="268"/>
      <c r="C1460" s="269"/>
      <c r="D1460" s="203" t="s">
        <v>2272</v>
      </c>
      <c r="E1460" s="203" t="s">
        <v>2328</v>
      </c>
    </row>
    <row r="1461" spans="2:5" x14ac:dyDescent="0.25">
      <c r="B1461" s="268"/>
      <c r="C1461" s="269"/>
      <c r="D1461" s="203" t="s">
        <v>2272</v>
      </c>
      <c r="E1461" s="203" t="s">
        <v>2329</v>
      </c>
    </row>
    <row r="1462" spans="2:5" x14ac:dyDescent="0.25">
      <c r="B1462" s="268"/>
      <c r="C1462" s="269"/>
      <c r="D1462" s="203" t="s">
        <v>2272</v>
      </c>
      <c r="E1462" s="203" t="s">
        <v>2330</v>
      </c>
    </row>
    <row r="1463" spans="2:5" x14ac:dyDescent="0.25">
      <c r="B1463" s="268"/>
      <c r="C1463" s="269"/>
      <c r="D1463" s="203" t="s">
        <v>2272</v>
      </c>
      <c r="E1463" s="203" t="s">
        <v>2331</v>
      </c>
    </row>
    <row r="1464" spans="2:5" x14ac:dyDescent="0.25">
      <c r="B1464" s="268"/>
      <c r="C1464" s="269"/>
      <c r="D1464" s="203" t="s">
        <v>2272</v>
      </c>
      <c r="E1464" s="203" t="s">
        <v>2332</v>
      </c>
    </row>
    <row r="1465" spans="2:5" x14ac:dyDescent="0.25">
      <c r="B1465" s="268"/>
      <c r="C1465" s="269"/>
      <c r="D1465" s="203" t="s">
        <v>2272</v>
      </c>
      <c r="E1465" s="203" t="s">
        <v>132</v>
      </c>
    </row>
    <row r="1466" spans="2:5" x14ac:dyDescent="0.25">
      <c r="B1466" s="268"/>
      <c r="C1466" s="269"/>
      <c r="D1466" s="203" t="s">
        <v>2272</v>
      </c>
      <c r="E1466" s="203" t="s">
        <v>2333</v>
      </c>
    </row>
    <row r="1467" spans="2:5" x14ac:dyDescent="0.25">
      <c r="B1467" s="268"/>
      <c r="C1467" s="269"/>
      <c r="D1467" s="203" t="s">
        <v>2272</v>
      </c>
      <c r="E1467" s="203" t="s">
        <v>2334</v>
      </c>
    </row>
    <row r="1468" spans="2:5" x14ac:dyDescent="0.25">
      <c r="B1468" s="268"/>
      <c r="C1468" s="269"/>
      <c r="D1468" s="203" t="s">
        <v>2272</v>
      </c>
      <c r="E1468" s="203" t="s">
        <v>2335</v>
      </c>
    </row>
    <row r="1469" spans="2:5" x14ac:dyDescent="0.25">
      <c r="B1469" s="268"/>
      <c r="C1469" s="269"/>
      <c r="D1469" s="203" t="s">
        <v>2272</v>
      </c>
      <c r="E1469" s="203" t="s">
        <v>2336</v>
      </c>
    </row>
    <row r="1470" spans="2:5" x14ac:dyDescent="0.25">
      <c r="B1470" s="268"/>
      <c r="C1470" s="269"/>
      <c r="D1470" s="203" t="s">
        <v>2272</v>
      </c>
      <c r="E1470" s="203" t="s">
        <v>2337</v>
      </c>
    </row>
    <row r="1471" spans="2:5" x14ac:dyDescent="0.25">
      <c r="B1471" s="268"/>
      <c r="C1471" s="269"/>
      <c r="D1471" s="203" t="s">
        <v>2272</v>
      </c>
      <c r="E1471" s="203" t="s">
        <v>2338</v>
      </c>
    </row>
    <row r="1472" spans="2:5" x14ac:dyDescent="0.25">
      <c r="B1472" s="268"/>
      <c r="C1472" s="269"/>
      <c r="D1472" s="203" t="s">
        <v>2272</v>
      </c>
      <c r="E1472" s="203" t="s">
        <v>2289</v>
      </c>
    </row>
    <row r="1473" spans="2:5" x14ac:dyDescent="0.25">
      <c r="B1473" s="268"/>
      <c r="C1473" s="269"/>
      <c r="D1473" s="203" t="s">
        <v>2272</v>
      </c>
      <c r="E1473" s="203" t="s">
        <v>2290</v>
      </c>
    </row>
    <row r="1474" spans="2:5" x14ac:dyDescent="0.25">
      <c r="B1474" s="268"/>
      <c r="C1474" s="269"/>
      <c r="D1474" s="203" t="s">
        <v>2272</v>
      </c>
      <c r="E1474" s="203" t="s">
        <v>2339</v>
      </c>
    </row>
    <row r="1475" spans="2:5" x14ac:dyDescent="0.25">
      <c r="B1475" s="268"/>
      <c r="C1475" s="269"/>
      <c r="D1475" s="203" t="s">
        <v>2272</v>
      </c>
      <c r="E1475" s="203" t="s">
        <v>2340</v>
      </c>
    </row>
    <row r="1476" spans="2:5" x14ac:dyDescent="0.25">
      <c r="B1476" s="268"/>
      <c r="C1476" s="269"/>
      <c r="D1476" s="203" t="s">
        <v>2272</v>
      </c>
      <c r="E1476" s="203" t="s">
        <v>2341</v>
      </c>
    </row>
    <row r="1477" spans="2:5" x14ac:dyDescent="0.25">
      <c r="B1477" s="268"/>
      <c r="C1477" s="269"/>
      <c r="D1477" s="203" t="s">
        <v>2272</v>
      </c>
      <c r="E1477" s="203" t="s">
        <v>2342</v>
      </c>
    </row>
    <row r="1478" spans="2:5" x14ac:dyDescent="0.25">
      <c r="B1478" s="268"/>
      <c r="C1478" s="269"/>
      <c r="D1478" s="203" t="s">
        <v>2272</v>
      </c>
      <c r="E1478" s="203" t="s">
        <v>2343</v>
      </c>
    </row>
    <row r="1479" spans="2:5" x14ac:dyDescent="0.25">
      <c r="B1479" s="268"/>
      <c r="C1479" s="269"/>
      <c r="D1479" s="203" t="s">
        <v>2272</v>
      </c>
      <c r="E1479" s="203" t="s">
        <v>2344</v>
      </c>
    </row>
    <row r="1480" spans="2:5" x14ac:dyDescent="0.25">
      <c r="B1480" s="268"/>
      <c r="C1480" s="269"/>
      <c r="D1480" s="203" t="s">
        <v>2272</v>
      </c>
      <c r="E1480" s="203" t="s">
        <v>2345</v>
      </c>
    </row>
    <row r="1481" spans="2:5" x14ac:dyDescent="0.25">
      <c r="B1481" s="268"/>
      <c r="C1481" s="269"/>
      <c r="D1481" s="203" t="s">
        <v>2272</v>
      </c>
      <c r="E1481" s="203" t="s">
        <v>2346</v>
      </c>
    </row>
    <row r="1482" spans="2:5" x14ac:dyDescent="0.25">
      <c r="B1482" s="268"/>
      <c r="C1482" s="269"/>
      <c r="D1482" s="203" t="s">
        <v>2272</v>
      </c>
      <c r="E1482" s="203" t="s">
        <v>2347</v>
      </c>
    </row>
    <row r="1483" spans="2:5" x14ac:dyDescent="0.25">
      <c r="B1483" s="268"/>
      <c r="C1483" s="269"/>
      <c r="D1483" s="203" t="s">
        <v>2272</v>
      </c>
      <c r="E1483" s="203" t="s">
        <v>2348</v>
      </c>
    </row>
    <row r="1484" spans="2:5" x14ac:dyDescent="0.25">
      <c r="B1484" s="268"/>
      <c r="C1484" s="269"/>
      <c r="D1484" s="203" t="s">
        <v>2272</v>
      </c>
      <c r="E1484" s="203" t="s">
        <v>2349</v>
      </c>
    </row>
    <row r="1485" spans="2:5" x14ac:dyDescent="0.25">
      <c r="B1485" s="268"/>
      <c r="C1485" s="269"/>
      <c r="D1485" s="203" t="s">
        <v>2272</v>
      </c>
      <c r="E1485" s="203" t="s">
        <v>2350</v>
      </c>
    </row>
    <row r="1486" spans="2:5" x14ac:dyDescent="0.25">
      <c r="B1486" s="268"/>
      <c r="C1486" s="269"/>
      <c r="D1486" s="203" t="s">
        <v>2272</v>
      </c>
      <c r="E1486" s="203" t="s">
        <v>2351</v>
      </c>
    </row>
    <row r="1487" spans="2:5" x14ac:dyDescent="0.25">
      <c r="B1487" s="268"/>
      <c r="C1487" s="269"/>
      <c r="D1487" s="203" t="s">
        <v>2272</v>
      </c>
      <c r="E1487" s="203" t="s">
        <v>2352</v>
      </c>
    </row>
    <row r="1488" spans="2:5" x14ac:dyDescent="0.25">
      <c r="B1488" s="268"/>
      <c r="C1488" s="269"/>
      <c r="D1488" s="203" t="s">
        <v>2272</v>
      </c>
      <c r="E1488" s="203" t="s">
        <v>2353</v>
      </c>
    </row>
    <row r="1489" spans="2:5" x14ac:dyDescent="0.25">
      <c r="B1489" s="268"/>
      <c r="C1489" s="269"/>
      <c r="D1489" s="203" t="s">
        <v>2272</v>
      </c>
      <c r="E1489" s="203" t="s">
        <v>2354</v>
      </c>
    </row>
    <row r="1490" spans="2:5" x14ac:dyDescent="0.25">
      <c r="B1490" s="268"/>
      <c r="C1490" s="269"/>
      <c r="D1490" s="203" t="s">
        <v>2272</v>
      </c>
      <c r="E1490" s="203" t="s">
        <v>2355</v>
      </c>
    </row>
    <row r="1491" spans="2:5" x14ac:dyDescent="0.25">
      <c r="B1491" s="268"/>
      <c r="C1491" s="269"/>
      <c r="D1491" s="203" t="s">
        <v>2272</v>
      </c>
      <c r="E1491" s="203" t="s">
        <v>2356</v>
      </c>
    </row>
    <row r="1492" spans="2:5" x14ac:dyDescent="0.25">
      <c r="B1492" s="268"/>
      <c r="C1492" s="269"/>
      <c r="D1492" s="203" t="s">
        <v>2272</v>
      </c>
      <c r="E1492" s="203" t="s">
        <v>2357</v>
      </c>
    </row>
    <row r="1493" spans="2:5" x14ac:dyDescent="0.25">
      <c r="B1493" s="268"/>
      <c r="C1493" s="269"/>
      <c r="D1493" s="203" t="s">
        <v>2272</v>
      </c>
      <c r="E1493" s="203" t="s">
        <v>2358</v>
      </c>
    </row>
    <row r="1494" spans="2:5" x14ac:dyDescent="0.25">
      <c r="B1494" s="268"/>
      <c r="C1494" s="269"/>
      <c r="D1494" s="203" t="s">
        <v>2272</v>
      </c>
      <c r="E1494" s="203" t="s">
        <v>2359</v>
      </c>
    </row>
    <row r="1495" spans="2:5" x14ac:dyDescent="0.25">
      <c r="B1495" s="268"/>
      <c r="C1495" s="269"/>
      <c r="D1495" s="203" t="s">
        <v>2272</v>
      </c>
      <c r="E1495" s="203" t="s">
        <v>2360</v>
      </c>
    </row>
    <row r="1496" spans="2:5" x14ac:dyDescent="0.25">
      <c r="B1496" s="268"/>
      <c r="C1496" s="269"/>
      <c r="D1496" s="203" t="s">
        <v>2272</v>
      </c>
      <c r="E1496" s="203" t="s">
        <v>2361</v>
      </c>
    </row>
    <row r="1497" spans="2:5" x14ac:dyDescent="0.25">
      <c r="B1497" s="268"/>
      <c r="C1497" s="269"/>
      <c r="D1497" s="203" t="s">
        <v>2272</v>
      </c>
      <c r="E1497" s="203" t="s">
        <v>2362</v>
      </c>
    </row>
    <row r="1498" spans="2:5" x14ac:dyDescent="0.25">
      <c r="B1498" s="268"/>
      <c r="C1498" s="269"/>
      <c r="D1498" s="203" t="s">
        <v>2272</v>
      </c>
      <c r="E1498" s="203" t="s">
        <v>2363</v>
      </c>
    </row>
    <row r="1499" spans="2:5" x14ac:dyDescent="0.25">
      <c r="B1499" s="268"/>
      <c r="C1499" s="269"/>
      <c r="D1499" s="203" t="s">
        <v>2272</v>
      </c>
      <c r="E1499" s="203" t="s">
        <v>2364</v>
      </c>
    </row>
    <row r="1500" spans="2:5" x14ac:dyDescent="0.25">
      <c r="B1500" s="268"/>
      <c r="C1500" s="269"/>
      <c r="D1500" s="203" t="s">
        <v>2272</v>
      </c>
      <c r="E1500" s="203" t="s">
        <v>2365</v>
      </c>
    </row>
    <row r="1501" spans="2:5" x14ac:dyDescent="0.25">
      <c r="B1501" s="268"/>
      <c r="C1501" s="269"/>
      <c r="D1501" s="203" t="s">
        <v>2272</v>
      </c>
      <c r="E1501" s="203" t="s">
        <v>2366</v>
      </c>
    </row>
    <row r="1502" spans="2:5" x14ac:dyDescent="0.25">
      <c r="B1502" s="268"/>
      <c r="C1502" s="269"/>
      <c r="D1502" s="203" t="s">
        <v>2272</v>
      </c>
      <c r="E1502" s="203" t="s">
        <v>2367</v>
      </c>
    </row>
    <row r="1503" spans="2:5" x14ac:dyDescent="0.25">
      <c r="B1503" s="268"/>
      <c r="C1503" s="269"/>
      <c r="D1503" s="203" t="s">
        <v>2272</v>
      </c>
      <c r="E1503" s="203" t="s">
        <v>2368</v>
      </c>
    </row>
    <row r="1504" spans="2:5" x14ac:dyDescent="0.25">
      <c r="B1504" s="268"/>
      <c r="C1504" s="269"/>
      <c r="D1504" s="203" t="s">
        <v>2272</v>
      </c>
      <c r="E1504" s="203" t="s">
        <v>2368</v>
      </c>
    </row>
    <row r="1505" spans="2:5" x14ac:dyDescent="0.25">
      <c r="B1505" s="268"/>
      <c r="C1505" s="269"/>
      <c r="D1505" s="203" t="s">
        <v>2272</v>
      </c>
      <c r="E1505" s="203" t="s">
        <v>2369</v>
      </c>
    </row>
    <row r="1506" spans="2:5" x14ac:dyDescent="0.25">
      <c r="B1506" s="268"/>
      <c r="C1506" s="269"/>
      <c r="D1506" s="203" t="s">
        <v>2272</v>
      </c>
      <c r="E1506" s="203" t="s">
        <v>2370</v>
      </c>
    </row>
    <row r="1507" spans="2:5" x14ac:dyDescent="0.25">
      <c r="B1507" s="268"/>
      <c r="C1507" s="269"/>
      <c r="D1507" s="203" t="s">
        <v>2272</v>
      </c>
      <c r="E1507" s="203" t="s">
        <v>2371</v>
      </c>
    </row>
    <row r="1508" spans="2:5" x14ac:dyDescent="0.25">
      <c r="B1508" s="268"/>
      <c r="C1508" s="269"/>
      <c r="D1508" s="203" t="s">
        <v>2272</v>
      </c>
      <c r="E1508" s="203" t="s">
        <v>2372</v>
      </c>
    </row>
    <row r="1509" spans="2:5" x14ac:dyDescent="0.25">
      <c r="B1509" s="268"/>
      <c r="C1509" s="269"/>
      <c r="D1509" s="203" t="s">
        <v>2272</v>
      </c>
      <c r="E1509" s="203" t="s">
        <v>2373</v>
      </c>
    </row>
    <row r="1510" spans="2:5" x14ac:dyDescent="0.25">
      <c r="B1510" s="268"/>
      <c r="C1510" s="269"/>
      <c r="D1510" s="203" t="s">
        <v>2272</v>
      </c>
      <c r="E1510" s="203" t="s">
        <v>2374</v>
      </c>
    </row>
    <row r="1511" spans="2:5" x14ac:dyDescent="0.25">
      <c r="B1511" s="268"/>
      <c r="C1511" s="269"/>
      <c r="D1511" s="203" t="s">
        <v>2272</v>
      </c>
      <c r="E1511" s="203" t="s">
        <v>2375</v>
      </c>
    </row>
    <row r="1512" spans="2:5" x14ac:dyDescent="0.25">
      <c r="B1512" s="268"/>
      <c r="C1512" s="269"/>
      <c r="D1512" s="203" t="s">
        <v>2272</v>
      </c>
      <c r="E1512" s="203" t="s">
        <v>2376</v>
      </c>
    </row>
    <row r="1513" spans="2:5" x14ac:dyDescent="0.25">
      <c r="B1513" s="268"/>
      <c r="C1513" s="269"/>
      <c r="D1513" s="203" t="s">
        <v>2272</v>
      </c>
      <c r="E1513" s="203" t="s">
        <v>2377</v>
      </c>
    </row>
    <row r="1514" spans="2:5" x14ac:dyDescent="0.25">
      <c r="B1514" s="268"/>
      <c r="C1514" s="269"/>
      <c r="D1514" s="203" t="s">
        <v>2272</v>
      </c>
      <c r="E1514" s="203" t="s">
        <v>2378</v>
      </c>
    </row>
    <row r="1515" spans="2:5" x14ac:dyDescent="0.25">
      <c r="B1515" s="268"/>
      <c r="C1515" s="269"/>
      <c r="D1515" s="203" t="s">
        <v>2272</v>
      </c>
      <c r="E1515" s="203" t="s">
        <v>2379</v>
      </c>
    </row>
    <row r="1516" spans="2:5" x14ac:dyDescent="0.25">
      <c r="B1516" s="268"/>
      <c r="C1516" s="269"/>
      <c r="D1516" s="203" t="s">
        <v>2272</v>
      </c>
      <c r="E1516" s="203" t="s">
        <v>2380</v>
      </c>
    </row>
    <row r="1517" spans="2:5" x14ac:dyDescent="0.25">
      <c r="B1517" s="268"/>
      <c r="C1517" s="269"/>
      <c r="D1517" s="203" t="s">
        <v>2272</v>
      </c>
      <c r="E1517" s="203" t="s">
        <v>2381</v>
      </c>
    </row>
    <row r="1518" spans="2:5" x14ac:dyDescent="0.25">
      <c r="B1518" s="268"/>
      <c r="C1518" s="269"/>
      <c r="D1518" s="203" t="s">
        <v>2272</v>
      </c>
      <c r="E1518" s="203" t="s">
        <v>2382</v>
      </c>
    </row>
    <row r="1519" spans="2:5" x14ac:dyDescent="0.25">
      <c r="B1519" s="268"/>
      <c r="C1519" s="269"/>
      <c r="D1519" s="203" t="s">
        <v>2272</v>
      </c>
      <c r="E1519" s="203" t="s">
        <v>2383</v>
      </c>
    </row>
    <row r="1520" spans="2:5" x14ac:dyDescent="0.25">
      <c r="B1520" s="268"/>
      <c r="C1520" s="269"/>
      <c r="D1520" s="203" t="s">
        <v>2272</v>
      </c>
      <c r="E1520" s="203" t="s">
        <v>2384</v>
      </c>
    </row>
    <row r="1521" spans="2:5" x14ac:dyDescent="0.25">
      <c r="B1521" s="268"/>
      <c r="C1521" s="269"/>
      <c r="D1521" s="203" t="s">
        <v>2272</v>
      </c>
      <c r="E1521" s="203" t="s">
        <v>2385</v>
      </c>
    </row>
    <row r="1522" spans="2:5" x14ac:dyDescent="0.25">
      <c r="B1522" s="268"/>
      <c r="C1522" s="269"/>
      <c r="D1522" s="203" t="s">
        <v>2272</v>
      </c>
      <c r="E1522" s="203" t="s">
        <v>2386</v>
      </c>
    </row>
    <row r="1523" spans="2:5" x14ac:dyDescent="0.25">
      <c r="B1523" s="268"/>
      <c r="C1523" s="269"/>
      <c r="D1523" s="203" t="s">
        <v>2272</v>
      </c>
      <c r="E1523" s="203" t="s">
        <v>2387</v>
      </c>
    </row>
    <row r="1524" spans="2:5" x14ac:dyDescent="0.25">
      <c r="B1524" s="268"/>
      <c r="C1524" s="269"/>
      <c r="D1524" s="203" t="s">
        <v>2272</v>
      </c>
      <c r="E1524" s="203" t="s">
        <v>2388</v>
      </c>
    </row>
    <row r="1525" spans="2:5" x14ac:dyDescent="0.25">
      <c r="B1525" s="268"/>
      <c r="C1525" s="269"/>
      <c r="D1525" s="203" t="s">
        <v>2272</v>
      </c>
      <c r="E1525" s="203" t="s">
        <v>2389</v>
      </c>
    </row>
    <row r="1526" spans="2:5" x14ac:dyDescent="0.25">
      <c r="B1526" s="268"/>
      <c r="C1526" s="269"/>
      <c r="D1526" s="203" t="s">
        <v>2272</v>
      </c>
      <c r="E1526" s="203" t="s">
        <v>2390</v>
      </c>
    </row>
    <row r="1527" spans="2:5" x14ac:dyDescent="0.25">
      <c r="B1527" s="268"/>
      <c r="C1527" s="269"/>
      <c r="D1527" s="203" t="s">
        <v>2272</v>
      </c>
      <c r="E1527" s="203" t="s">
        <v>2391</v>
      </c>
    </row>
    <row r="1528" spans="2:5" x14ac:dyDescent="0.25">
      <c r="B1528" s="268"/>
      <c r="C1528" s="269"/>
      <c r="D1528" s="203" t="s">
        <v>2272</v>
      </c>
      <c r="E1528" s="203" t="s">
        <v>2392</v>
      </c>
    </row>
    <row r="1529" spans="2:5" x14ac:dyDescent="0.25">
      <c r="B1529" s="268"/>
      <c r="C1529" s="269"/>
      <c r="D1529" s="203" t="s">
        <v>2272</v>
      </c>
      <c r="E1529" s="203" t="s">
        <v>2393</v>
      </c>
    </row>
    <row r="1530" spans="2:5" x14ac:dyDescent="0.25">
      <c r="B1530" s="268"/>
      <c r="C1530" s="269"/>
      <c r="D1530" s="203" t="s">
        <v>2272</v>
      </c>
      <c r="E1530" s="203" t="s">
        <v>2394</v>
      </c>
    </row>
    <row r="1531" spans="2:5" x14ac:dyDescent="0.25">
      <c r="B1531" s="268"/>
      <c r="C1531" s="269"/>
      <c r="D1531" s="203" t="s">
        <v>2272</v>
      </c>
      <c r="E1531" s="203" t="s">
        <v>2395</v>
      </c>
    </row>
    <row r="1532" spans="2:5" x14ac:dyDescent="0.25">
      <c r="B1532" s="268"/>
      <c r="C1532" s="269"/>
      <c r="D1532" s="203" t="s">
        <v>2272</v>
      </c>
      <c r="E1532" s="203" t="s">
        <v>2396</v>
      </c>
    </row>
    <row r="1533" spans="2:5" x14ac:dyDescent="0.25">
      <c r="B1533" s="268"/>
      <c r="C1533" s="269"/>
      <c r="D1533" s="203" t="s">
        <v>2272</v>
      </c>
      <c r="E1533" s="203" t="s">
        <v>2397</v>
      </c>
    </row>
    <row r="1534" spans="2:5" x14ac:dyDescent="0.25">
      <c r="B1534" s="268"/>
      <c r="C1534" s="269"/>
      <c r="D1534" s="203" t="s">
        <v>2272</v>
      </c>
      <c r="E1534" s="203" t="s">
        <v>2155</v>
      </c>
    </row>
    <row r="1535" spans="2:5" x14ac:dyDescent="0.25">
      <c r="B1535" s="268"/>
      <c r="C1535" s="269"/>
      <c r="D1535" s="203" t="s">
        <v>2272</v>
      </c>
      <c r="E1535" s="203" t="s">
        <v>2398</v>
      </c>
    </row>
    <row r="1536" spans="2:5" x14ac:dyDescent="0.25">
      <c r="B1536" s="268"/>
      <c r="C1536" s="269"/>
      <c r="D1536" s="203" t="s">
        <v>2272</v>
      </c>
      <c r="E1536" s="203" t="s">
        <v>2399</v>
      </c>
    </row>
    <row r="1537" spans="2:5" x14ac:dyDescent="0.25">
      <c r="B1537" s="268"/>
      <c r="C1537" s="269"/>
      <c r="D1537" s="203" t="s">
        <v>2272</v>
      </c>
      <c r="E1537" s="203" t="s">
        <v>2400</v>
      </c>
    </row>
    <row r="1538" spans="2:5" x14ac:dyDescent="0.25">
      <c r="B1538" s="268"/>
      <c r="C1538" s="269"/>
      <c r="D1538" s="203" t="s">
        <v>2272</v>
      </c>
      <c r="E1538" s="203" t="s">
        <v>2401</v>
      </c>
    </row>
    <row r="1539" spans="2:5" x14ac:dyDescent="0.25">
      <c r="B1539" s="268"/>
      <c r="C1539" s="269"/>
      <c r="D1539" s="203" t="s">
        <v>2272</v>
      </c>
      <c r="E1539" s="203" t="s">
        <v>2402</v>
      </c>
    </row>
    <row r="1540" spans="2:5" x14ac:dyDescent="0.25">
      <c r="B1540" s="268"/>
      <c r="C1540" s="269"/>
      <c r="D1540" s="203" t="s">
        <v>2272</v>
      </c>
      <c r="E1540" s="203" t="s">
        <v>2403</v>
      </c>
    </row>
    <row r="1541" spans="2:5" x14ac:dyDescent="0.25">
      <c r="B1541" s="268"/>
      <c r="C1541" s="269"/>
      <c r="D1541" s="203" t="s">
        <v>2272</v>
      </c>
      <c r="E1541" s="203" t="s">
        <v>2404</v>
      </c>
    </row>
    <row r="1542" spans="2:5" x14ac:dyDescent="0.25">
      <c r="B1542" s="268"/>
      <c r="C1542" s="269"/>
      <c r="D1542" s="203" t="s">
        <v>2272</v>
      </c>
      <c r="E1542" s="203" t="s">
        <v>2405</v>
      </c>
    </row>
    <row r="1543" spans="2:5" x14ac:dyDescent="0.25">
      <c r="B1543" s="268"/>
      <c r="C1543" s="269"/>
      <c r="D1543" s="203" t="s">
        <v>2272</v>
      </c>
      <c r="E1543" s="203" t="s">
        <v>2406</v>
      </c>
    </row>
    <row r="1544" spans="2:5" x14ac:dyDescent="0.25">
      <c r="B1544" s="268"/>
      <c r="C1544" s="269"/>
      <c r="D1544" s="203" t="s">
        <v>2272</v>
      </c>
      <c r="E1544" s="203" t="s">
        <v>2407</v>
      </c>
    </row>
    <row r="1545" spans="2:5" x14ac:dyDescent="0.25">
      <c r="B1545" s="268"/>
      <c r="C1545" s="269"/>
      <c r="D1545" s="203" t="s">
        <v>2272</v>
      </c>
      <c r="E1545" s="203" t="s">
        <v>2408</v>
      </c>
    </row>
    <row r="1546" spans="2:5" x14ac:dyDescent="0.25">
      <c r="B1546" s="268"/>
      <c r="C1546" s="269"/>
      <c r="D1546" s="203" t="s">
        <v>2272</v>
      </c>
      <c r="E1546" s="203" t="s">
        <v>2409</v>
      </c>
    </row>
    <row r="1547" spans="2:5" x14ac:dyDescent="0.25">
      <c r="B1547" s="268"/>
      <c r="C1547" s="269"/>
      <c r="D1547" s="203" t="s">
        <v>2272</v>
      </c>
      <c r="E1547" s="203" t="s">
        <v>2410</v>
      </c>
    </row>
    <row r="1548" spans="2:5" x14ac:dyDescent="0.25">
      <c r="B1548" s="268"/>
      <c r="C1548" s="269"/>
      <c r="D1548" s="203" t="s">
        <v>2272</v>
      </c>
      <c r="E1548" s="203" t="s">
        <v>2411</v>
      </c>
    </row>
    <row r="1549" spans="2:5" x14ac:dyDescent="0.25">
      <c r="B1549" s="268"/>
      <c r="C1549" s="269"/>
      <c r="D1549" s="203" t="s">
        <v>2272</v>
      </c>
      <c r="E1549" s="203" t="s">
        <v>2412</v>
      </c>
    </row>
    <row r="1550" spans="2:5" x14ac:dyDescent="0.25">
      <c r="B1550" s="268"/>
      <c r="C1550" s="269"/>
      <c r="D1550" s="203" t="s">
        <v>2272</v>
      </c>
      <c r="E1550" s="203" t="s">
        <v>2413</v>
      </c>
    </row>
    <row r="1551" spans="2:5" x14ac:dyDescent="0.25">
      <c r="B1551" s="268"/>
      <c r="C1551" s="269"/>
      <c r="D1551" s="203" t="s">
        <v>2272</v>
      </c>
      <c r="E1551" s="203" t="s">
        <v>2414</v>
      </c>
    </row>
    <row r="1552" spans="2:5" x14ac:dyDescent="0.25">
      <c r="B1552" s="268"/>
      <c r="C1552" s="269"/>
      <c r="D1552" s="203" t="s">
        <v>2272</v>
      </c>
      <c r="E1552" s="203" t="s">
        <v>2415</v>
      </c>
    </row>
    <row r="1553" spans="2:5" x14ac:dyDescent="0.25">
      <c r="B1553" s="268"/>
      <c r="C1553" s="269"/>
      <c r="D1553" s="203" t="s">
        <v>2272</v>
      </c>
      <c r="E1553" s="203" t="s">
        <v>2416</v>
      </c>
    </row>
    <row r="1554" spans="2:5" x14ac:dyDescent="0.25">
      <c r="B1554" s="268"/>
      <c r="C1554" s="269"/>
      <c r="D1554" s="203" t="s">
        <v>2272</v>
      </c>
      <c r="E1554" s="203" t="s">
        <v>2417</v>
      </c>
    </row>
    <row r="1555" spans="2:5" x14ac:dyDescent="0.25">
      <c r="B1555" s="268"/>
      <c r="C1555" s="269"/>
      <c r="D1555" s="203" t="s">
        <v>2272</v>
      </c>
      <c r="E1555" s="203" t="s">
        <v>2418</v>
      </c>
    </row>
    <row r="1556" spans="2:5" x14ac:dyDescent="0.25">
      <c r="B1556" s="268"/>
      <c r="C1556" s="269"/>
      <c r="D1556" s="203" t="s">
        <v>2272</v>
      </c>
      <c r="E1556" s="203" t="s">
        <v>2419</v>
      </c>
    </row>
    <row r="1557" spans="2:5" x14ac:dyDescent="0.25">
      <c r="B1557" s="268"/>
      <c r="C1557" s="269"/>
      <c r="D1557" s="203" t="s">
        <v>2272</v>
      </c>
      <c r="E1557" s="203" t="s">
        <v>2420</v>
      </c>
    </row>
    <row r="1558" spans="2:5" x14ac:dyDescent="0.25">
      <c r="B1558" s="268"/>
      <c r="C1558" s="269"/>
      <c r="D1558" s="203" t="s">
        <v>2272</v>
      </c>
      <c r="E1558" s="203" t="s">
        <v>2421</v>
      </c>
    </row>
    <row r="1559" spans="2:5" x14ac:dyDescent="0.25">
      <c r="B1559" s="268"/>
      <c r="C1559" s="269"/>
      <c r="D1559" s="203" t="s">
        <v>2272</v>
      </c>
      <c r="E1559" s="203" t="s">
        <v>2422</v>
      </c>
    </row>
    <row r="1560" spans="2:5" x14ac:dyDescent="0.25">
      <c r="B1560" s="268"/>
      <c r="C1560" s="269"/>
      <c r="D1560" s="203" t="s">
        <v>2272</v>
      </c>
      <c r="E1560" s="203" t="s">
        <v>2423</v>
      </c>
    </row>
    <row r="1561" spans="2:5" x14ac:dyDescent="0.25">
      <c r="B1561" s="268"/>
      <c r="C1561" s="269"/>
      <c r="D1561" s="203" t="s">
        <v>2272</v>
      </c>
      <c r="E1561" s="203" t="s">
        <v>2424</v>
      </c>
    </row>
    <row r="1562" spans="2:5" x14ac:dyDescent="0.25">
      <c r="B1562" s="268"/>
      <c r="C1562" s="269"/>
      <c r="D1562" s="203" t="s">
        <v>2272</v>
      </c>
      <c r="E1562" s="203" t="s">
        <v>2425</v>
      </c>
    </row>
    <row r="1563" spans="2:5" x14ac:dyDescent="0.25">
      <c r="B1563" s="268"/>
      <c r="C1563" s="269"/>
      <c r="D1563" s="203" t="s">
        <v>2272</v>
      </c>
      <c r="E1563" s="203" t="s">
        <v>2426</v>
      </c>
    </row>
    <row r="1564" spans="2:5" x14ac:dyDescent="0.25">
      <c r="B1564" s="268"/>
      <c r="C1564" s="269"/>
      <c r="D1564" s="203" t="s">
        <v>2272</v>
      </c>
      <c r="E1564" s="203" t="s">
        <v>2427</v>
      </c>
    </row>
    <row r="1565" spans="2:5" x14ac:dyDescent="0.25">
      <c r="B1565" s="268"/>
      <c r="C1565" s="269"/>
      <c r="D1565" s="203" t="s">
        <v>2272</v>
      </c>
      <c r="E1565" s="203" t="s">
        <v>2428</v>
      </c>
    </row>
    <row r="1566" spans="2:5" x14ac:dyDescent="0.25">
      <c r="B1566" s="268"/>
      <c r="C1566" s="269"/>
      <c r="D1566" s="203" t="s">
        <v>2272</v>
      </c>
      <c r="E1566" s="203" t="s">
        <v>2429</v>
      </c>
    </row>
    <row r="1567" spans="2:5" x14ac:dyDescent="0.25">
      <c r="B1567" s="268"/>
      <c r="C1567" s="269"/>
      <c r="D1567" s="203" t="s">
        <v>2272</v>
      </c>
      <c r="E1567" s="203" t="s">
        <v>2430</v>
      </c>
    </row>
    <row r="1568" spans="2:5" x14ac:dyDescent="0.25">
      <c r="B1568" s="268"/>
      <c r="C1568" s="269"/>
      <c r="D1568" s="203" t="s">
        <v>2272</v>
      </c>
      <c r="E1568" s="203" t="s">
        <v>2431</v>
      </c>
    </row>
    <row r="1569" spans="2:5" x14ac:dyDescent="0.25">
      <c r="B1569" s="268"/>
      <c r="C1569" s="269"/>
      <c r="D1569" s="203" t="s">
        <v>2272</v>
      </c>
      <c r="E1569" s="203" t="s">
        <v>2432</v>
      </c>
    </row>
    <row r="1570" spans="2:5" x14ac:dyDescent="0.25">
      <c r="B1570" s="268"/>
      <c r="C1570" s="269"/>
      <c r="D1570" s="203" t="s">
        <v>2272</v>
      </c>
      <c r="E1570" s="203" t="s">
        <v>2433</v>
      </c>
    </row>
    <row r="1571" spans="2:5" x14ac:dyDescent="0.25">
      <c r="B1571" s="268"/>
      <c r="C1571" s="269"/>
      <c r="D1571" s="203" t="s">
        <v>2272</v>
      </c>
      <c r="E1571" s="203" t="s">
        <v>2434</v>
      </c>
    </row>
    <row r="1572" spans="2:5" x14ac:dyDescent="0.25">
      <c r="B1572" s="268"/>
      <c r="C1572" s="269"/>
      <c r="D1572" s="203" t="s">
        <v>2272</v>
      </c>
      <c r="E1572" s="203" t="s">
        <v>2435</v>
      </c>
    </row>
    <row r="1573" spans="2:5" x14ac:dyDescent="0.25">
      <c r="B1573" s="268"/>
      <c r="C1573" s="269"/>
      <c r="D1573" s="203" t="s">
        <v>2272</v>
      </c>
      <c r="E1573" s="203" t="s">
        <v>1856</v>
      </c>
    </row>
    <row r="1574" spans="2:5" x14ac:dyDescent="0.25">
      <c r="B1574" s="268"/>
      <c r="C1574" s="269"/>
      <c r="D1574" s="203" t="s">
        <v>2272</v>
      </c>
      <c r="E1574" s="203" t="s">
        <v>2436</v>
      </c>
    </row>
    <row r="1575" spans="2:5" x14ac:dyDescent="0.25">
      <c r="B1575" s="268"/>
      <c r="C1575" s="269"/>
      <c r="D1575" s="203" t="s">
        <v>2272</v>
      </c>
      <c r="E1575" s="203" t="s">
        <v>2437</v>
      </c>
    </row>
    <row r="1576" spans="2:5" x14ac:dyDescent="0.25">
      <c r="B1576" s="268"/>
      <c r="C1576" s="269"/>
      <c r="D1576" s="203" t="s">
        <v>2272</v>
      </c>
      <c r="E1576" s="203" t="s">
        <v>2438</v>
      </c>
    </row>
    <row r="1577" spans="2:5" x14ac:dyDescent="0.25">
      <c r="B1577" s="268"/>
      <c r="C1577" s="269"/>
      <c r="D1577" s="203" t="s">
        <v>2272</v>
      </c>
      <c r="E1577" s="203" t="s">
        <v>2439</v>
      </c>
    </row>
    <row r="1578" spans="2:5" x14ac:dyDescent="0.25">
      <c r="B1578" s="270"/>
      <c r="C1578" s="271"/>
      <c r="D1578" s="203" t="s">
        <v>2272</v>
      </c>
      <c r="E1578" s="203" t="s">
        <v>2440</v>
      </c>
    </row>
    <row r="1579" spans="2:5" x14ac:dyDescent="0.25">
      <c r="B1579" s="266" t="s">
        <v>2514</v>
      </c>
      <c r="C1579" s="267"/>
      <c r="D1579" s="203" t="s">
        <v>2441</v>
      </c>
      <c r="E1579" s="203" t="s">
        <v>2442</v>
      </c>
    </row>
    <row r="1580" spans="2:5" x14ac:dyDescent="0.25">
      <c r="B1580" s="268"/>
      <c r="C1580" s="269"/>
      <c r="D1580" s="203" t="s">
        <v>2441</v>
      </c>
      <c r="E1580" s="203" t="s">
        <v>2443</v>
      </c>
    </row>
    <row r="1581" spans="2:5" x14ac:dyDescent="0.25">
      <c r="B1581" s="268"/>
      <c r="C1581" s="269"/>
      <c r="D1581" s="203" t="s">
        <v>2441</v>
      </c>
      <c r="E1581" s="203" t="s">
        <v>2444</v>
      </c>
    </row>
    <row r="1582" spans="2:5" x14ac:dyDescent="0.25">
      <c r="B1582" s="268"/>
      <c r="C1582" s="269"/>
      <c r="D1582" s="203" t="s">
        <v>2441</v>
      </c>
      <c r="E1582" s="203" t="s">
        <v>2445</v>
      </c>
    </row>
    <row r="1583" spans="2:5" x14ac:dyDescent="0.25">
      <c r="B1583" s="268"/>
      <c r="C1583" s="269"/>
      <c r="D1583" s="203" t="s">
        <v>2441</v>
      </c>
      <c r="E1583" s="203" t="s">
        <v>2446</v>
      </c>
    </row>
    <row r="1584" spans="2:5" x14ac:dyDescent="0.25">
      <c r="B1584" s="268"/>
      <c r="C1584" s="269"/>
      <c r="D1584" s="203" t="s">
        <v>2441</v>
      </c>
      <c r="E1584" s="203" t="s">
        <v>2447</v>
      </c>
    </row>
    <row r="1585" spans="2:5" x14ac:dyDescent="0.25">
      <c r="B1585" s="268"/>
      <c r="C1585" s="269"/>
      <c r="D1585" s="203" t="s">
        <v>2441</v>
      </c>
      <c r="E1585" s="203" t="s">
        <v>2448</v>
      </c>
    </row>
    <row r="1586" spans="2:5" x14ac:dyDescent="0.25">
      <c r="B1586" s="268"/>
      <c r="C1586" s="269"/>
      <c r="D1586" s="203" t="s">
        <v>2441</v>
      </c>
      <c r="E1586" s="203" t="s">
        <v>2449</v>
      </c>
    </row>
    <row r="1587" spans="2:5" x14ac:dyDescent="0.25">
      <c r="B1587" s="268"/>
      <c r="C1587" s="269"/>
      <c r="D1587" s="203" t="s">
        <v>2441</v>
      </c>
      <c r="E1587" s="203" t="s">
        <v>2450</v>
      </c>
    </row>
    <row r="1588" spans="2:5" x14ac:dyDescent="0.25">
      <c r="B1588" s="268"/>
      <c r="C1588" s="269"/>
      <c r="D1588" s="203" t="s">
        <v>2441</v>
      </c>
      <c r="E1588" s="203" t="s">
        <v>2451</v>
      </c>
    </row>
    <row r="1589" spans="2:5" x14ac:dyDescent="0.25">
      <c r="B1589" s="268"/>
      <c r="C1589" s="269"/>
      <c r="D1589" s="203" t="s">
        <v>2441</v>
      </c>
      <c r="E1589" s="203" t="s">
        <v>2452</v>
      </c>
    </row>
    <row r="1590" spans="2:5" x14ac:dyDescent="0.25">
      <c r="B1590" s="268"/>
      <c r="C1590" s="269"/>
      <c r="D1590" s="203" t="s">
        <v>2441</v>
      </c>
      <c r="E1590" s="203" t="s">
        <v>2453</v>
      </c>
    </row>
    <row r="1591" spans="2:5" x14ac:dyDescent="0.25">
      <c r="B1591" s="268"/>
      <c r="C1591" s="269"/>
      <c r="D1591" s="203" t="s">
        <v>2441</v>
      </c>
      <c r="E1591" s="203" t="s">
        <v>2454</v>
      </c>
    </row>
    <row r="1592" spans="2:5" x14ac:dyDescent="0.25">
      <c r="B1592" s="268"/>
      <c r="C1592" s="269"/>
      <c r="D1592" s="203" t="s">
        <v>2441</v>
      </c>
      <c r="E1592" s="203" t="s">
        <v>2455</v>
      </c>
    </row>
    <row r="1593" spans="2:5" x14ac:dyDescent="0.25">
      <c r="B1593" s="268"/>
      <c r="C1593" s="269"/>
      <c r="D1593" s="203" t="s">
        <v>2441</v>
      </c>
      <c r="E1593" s="203" t="s">
        <v>2456</v>
      </c>
    </row>
    <row r="1594" spans="2:5" x14ac:dyDescent="0.25">
      <c r="B1594" s="268"/>
      <c r="C1594" s="269"/>
      <c r="D1594" s="203" t="s">
        <v>2441</v>
      </c>
      <c r="E1594" s="203" t="s">
        <v>2457</v>
      </c>
    </row>
    <row r="1595" spans="2:5" x14ac:dyDescent="0.25">
      <c r="B1595" s="268"/>
      <c r="C1595" s="269"/>
      <c r="D1595" s="203" t="s">
        <v>2441</v>
      </c>
      <c r="E1595" s="203" t="s">
        <v>2458</v>
      </c>
    </row>
    <row r="1596" spans="2:5" x14ac:dyDescent="0.25">
      <c r="B1596" s="268"/>
      <c r="C1596" s="269"/>
      <c r="D1596" s="203" t="s">
        <v>2441</v>
      </c>
      <c r="E1596" s="203" t="s">
        <v>2459</v>
      </c>
    </row>
    <row r="1597" spans="2:5" x14ac:dyDescent="0.25">
      <c r="B1597" s="268"/>
      <c r="C1597" s="269"/>
      <c r="D1597" s="203" t="s">
        <v>2441</v>
      </c>
      <c r="E1597" s="203" t="s">
        <v>2460</v>
      </c>
    </row>
    <row r="1598" spans="2:5" x14ac:dyDescent="0.25">
      <c r="B1598" s="268"/>
      <c r="C1598" s="269"/>
      <c r="D1598" s="203" t="s">
        <v>2441</v>
      </c>
      <c r="E1598" s="203" t="s">
        <v>2461</v>
      </c>
    </row>
    <row r="1599" spans="2:5" x14ac:dyDescent="0.25">
      <c r="B1599" s="268"/>
      <c r="C1599" s="269"/>
      <c r="D1599" s="203" t="s">
        <v>2441</v>
      </c>
      <c r="E1599" s="203" t="s">
        <v>2462</v>
      </c>
    </row>
    <row r="1600" spans="2:5" x14ac:dyDescent="0.25">
      <c r="B1600" s="268"/>
      <c r="C1600" s="269"/>
      <c r="D1600" s="203" t="s">
        <v>2441</v>
      </c>
      <c r="E1600" s="203" t="s">
        <v>2463</v>
      </c>
    </row>
    <row r="1601" spans="2:5" x14ac:dyDescent="0.25">
      <c r="B1601" s="268"/>
      <c r="C1601" s="269"/>
      <c r="D1601" s="203" t="s">
        <v>2441</v>
      </c>
      <c r="E1601" s="203" t="s">
        <v>2464</v>
      </c>
    </row>
    <row r="1602" spans="2:5" x14ac:dyDescent="0.25">
      <c r="B1602" s="268"/>
      <c r="C1602" s="269"/>
      <c r="D1602" s="203" t="s">
        <v>2441</v>
      </c>
      <c r="E1602" s="203" t="s">
        <v>2465</v>
      </c>
    </row>
    <row r="1603" spans="2:5" x14ac:dyDescent="0.25">
      <c r="B1603" s="268"/>
      <c r="C1603" s="269"/>
      <c r="D1603" s="203" t="s">
        <v>2441</v>
      </c>
      <c r="E1603" s="203" t="s">
        <v>2466</v>
      </c>
    </row>
    <row r="1604" spans="2:5" x14ac:dyDescent="0.25">
      <c r="B1604" s="268"/>
      <c r="C1604" s="269"/>
      <c r="D1604" s="203" t="s">
        <v>2441</v>
      </c>
      <c r="E1604" s="203" t="s">
        <v>2467</v>
      </c>
    </row>
    <row r="1605" spans="2:5" x14ac:dyDescent="0.25">
      <c r="B1605" s="268"/>
      <c r="C1605" s="269"/>
      <c r="D1605" s="203" t="s">
        <v>2441</v>
      </c>
      <c r="E1605" s="203" t="s">
        <v>2468</v>
      </c>
    </row>
    <row r="1606" spans="2:5" x14ac:dyDescent="0.25">
      <c r="B1606" s="268"/>
      <c r="C1606" s="269"/>
      <c r="D1606" s="203" t="s">
        <v>2441</v>
      </c>
      <c r="E1606" s="203" t="s">
        <v>2469</v>
      </c>
    </row>
    <row r="1607" spans="2:5" x14ac:dyDescent="0.25">
      <c r="B1607" s="268"/>
      <c r="C1607" s="269"/>
      <c r="D1607" s="203" t="s">
        <v>2441</v>
      </c>
      <c r="E1607" s="203" t="s">
        <v>2470</v>
      </c>
    </row>
    <row r="1608" spans="2:5" x14ac:dyDescent="0.25">
      <c r="B1608" s="268"/>
      <c r="C1608" s="269"/>
      <c r="D1608" s="203" t="s">
        <v>2441</v>
      </c>
      <c r="E1608" s="203" t="s">
        <v>2471</v>
      </c>
    </row>
    <row r="1609" spans="2:5" x14ac:dyDescent="0.25">
      <c r="B1609" s="268"/>
      <c r="C1609" s="269"/>
      <c r="D1609" s="203" t="s">
        <v>2441</v>
      </c>
      <c r="E1609" s="203" t="s">
        <v>2472</v>
      </c>
    </row>
    <row r="1610" spans="2:5" x14ac:dyDescent="0.25">
      <c r="B1610" s="268"/>
      <c r="C1610" s="269"/>
      <c r="D1610" s="203" t="s">
        <v>2441</v>
      </c>
      <c r="E1610" s="203" t="s">
        <v>2473</v>
      </c>
    </row>
    <row r="1611" spans="2:5" x14ac:dyDescent="0.25">
      <c r="B1611" s="268"/>
      <c r="C1611" s="269"/>
      <c r="D1611" s="203" t="s">
        <v>2441</v>
      </c>
      <c r="E1611" s="203" t="s">
        <v>2474</v>
      </c>
    </row>
    <row r="1612" spans="2:5" x14ac:dyDescent="0.25">
      <c r="B1612" s="268"/>
      <c r="C1612" s="269"/>
      <c r="D1612" s="203" t="s">
        <v>2441</v>
      </c>
      <c r="E1612" s="203" t="s">
        <v>2475</v>
      </c>
    </row>
    <row r="1613" spans="2:5" x14ac:dyDescent="0.25">
      <c r="B1613" s="268"/>
      <c r="C1613" s="269"/>
      <c r="D1613" s="203" t="s">
        <v>2441</v>
      </c>
      <c r="E1613" s="203" t="s">
        <v>2476</v>
      </c>
    </row>
    <row r="1614" spans="2:5" x14ac:dyDescent="0.25">
      <c r="B1614" s="268"/>
      <c r="C1614" s="269"/>
      <c r="D1614" s="203" t="s">
        <v>2441</v>
      </c>
      <c r="E1614" s="203" t="s">
        <v>2477</v>
      </c>
    </row>
    <row r="1615" spans="2:5" x14ac:dyDescent="0.25">
      <c r="B1615" s="268"/>
      <c r="C1615" s="269"/>
      <c r="D1615" s="203" t="s">
        <v>2441</v>
      </c>
      <c r="E1615" s="203" t="s">
        <v>2299</v>
      </c>
    </row>
    <row r="1616" spans="2:5" x14ac:dyDescent="0.25">
      <c r="B1616" s="268"/>
      <c r="C1616" s="269"/>
      <c r="D1616" s="203" t="s">
        <v>2441</v>
      </c>
      <c r="E1616" s="203" t="s">
        <v>2478</v>
      </c>
    </row>
    <row r="1617" spans="2:5" x14ac:dyDescent="0.25">
      <c r="B1617" s="268"/>
      <c r="C1617" s="269"/>
      <c r="D1617" s="203" t="s">
        <v>2441</v>
      </c>
      <c r="E1617" s="203" t="s">
        <v>2479</v>
      </c>
    </row>
    <row r="1618" spans="2:5" x14ac:dyDescent="0.25">
      <c r="B1618" s="268"/>
      <c r="C1618" s="269"/>
      <c r="D1618" s="203" t="s">
        <v>2441</v>
      </c>
      <c r="E1618" s="203" t="s">
        <v>2480</v>
      </c>
    </row>
    <row r="1619" spans="2:5" x14ac:dyDescent="0.25">
      <c r="B1619" s="268"/>
      <c r="C1619" s="269"/>
      <c r="D1619" s="203" t="s">
        <v>2441</v>
      </c>
      <c r="E1619" s="203" t="s">
        <v>2481</v>
      </c>
    </row>
    <row r="1620" spans="2:5" x14ac:dyDescent="0.25">
      <c r="B1620" s="268"/>
      <c r="C1620" s="269"/>
      <c r="D1620" s="203" t="s">
        <v>2441</v>
      </c>
      <c r="E1620" s="203" t="s">
        <v>2482</v>
      </c>
    </row>
    <row r="1621" spans="2:5" x14ac:dyDescent="0.25">
      <c r="B1621" s="268"/>
      <c r="C1621" s="269"/>
      <c r="D1621" s="203" t="s">
        <v>2441</v>
      </c>
      <c r="E1621" s="203" t="s">
        <v>2483</v>
      </c>
    </row>
    <row r="1622" spans="2:5" x14ac:dyDescent="0.25">
      <c r="B1622" s="268"/>
      <c r="C1622" s="269"/>
      <c r="D1622" s="203" t="s">
        <v>2441</v>
      </c>
      <c r="E1622" s="203" t="s">
        <v>2484</v>
      </c>
    </row>
    <row r="1623" spans="2:5" x14ac:dyDescent="0.25">
      <c r="B1623" s="268"/>
      <c r="C1623" s="269"/>
      <c r="D1623" s="203" t="s">
        <v>2441</v>
      </c>
      <c r="E1623" s="203" t="s">
        <v>2485</v>
      </c>
    </row>
    <row r="1624" spans="2:5" x14ac:dyDescent="0.25">
      <c r="B1624" s="268"/>
      <c r="C1624" s="269"/>
      <c r="D1624" s="203" t="s">
        <v>2441</v>
      </c>
      <c r="E1624" s="203" t="s">
        <v>2486</v>
      </c>
    </row>
    <row r="1625" spans="2:5" x14ac:dyDescent="0.25">
      <c r="B1625" s="268"/>
      <c r="C1625" s="269"/>
      <c r="D1625" s="203" t="s">
        <v>2441</v>
      </c>
      <c r="E1625" s="203" t="s">
        <v>2487</v>
      </c>
    </row>
    <row r="1626" spans="2:5" x14ac:dyDescent="0.25">
      <c r="B1626" s="268"/>
      <c r="C1626" s="269"/>
      <c r="D1626" s="203" t="s">
        <v>2441</v>
      </c>
      <c r="E1626" s="203" t="s">
        <v>2488</v>
      </c>
    </row>
    <row r="1627" spans="2:5" x14ac:dyDescent="0.25">
      <c r="B1627" s="268"/>
      <c r="C1627" s="269"/>
      <c r="D1627" s="203" t="s">
        <v>2441</v>
      </c>
      <c r="E1627" s="203" t="s">
        <v>2489</v>
      </c>
    </row>
    <row r="1628" spans="2:5" x14ac:dyDescent="0.25">
      <c r="B1628" s="268"/>
      <c r="C1628" s="269"/>
      <c r="D1628" s="203" t="s">
        <v>2441</v>
      </c>
      <c r="E1628" s="203" t="s">
        <v>2490</v>
      </c>
    </row>
    <row r="1629" spans="2:5" x14ac:dyDescent="0.25">
      <c r="B1629" s="268"/>
      <c r="C1629" s="269"/>
      <c r="D1629" s="203" t="s">
        <v>2441</v>
      </c>
      <c r="E1629" s="203" t="s">
        <v>2491</v>
      </c>
    </row>
    <row r="1630" spans="2:5" x14ac:dyDescent="0.25">
      <c r="B1630" s="268"/>
      <c r="C1630" s="269"/>
      <c r="D1630" s="203" t="s">
        <v>2441</v>
      </c>
      <c r="E1630" s="203" t="s">
        <v>2492</v>
      </c>
    </row>
    <row r="1631" spans="2:5" x14ac:dyDescent="0.25">
      <c r="B1631" s="268"/>
      <c r="C1631" s="269"/>
      <c r="D1631" s="203" t="s">
        <v>2441</v>
      </c>
      <c r="E1631" s="203" t="s">
        <v>2493</v>
      </c>
    </row>
    <row r="1632" spans="2:5" x14ac:dyDescent="0.25">
      <c r="B1632" s="268"/>
      <c r="C1632" s="269"/>
      <c r="D1632" s="203" t="s">
        <v>2441</v>
      </c>
      <c r="E1632" s="203" t="s">
        <v>2494</v>
      </c>
    </row>
    <row r="1633" spans="2:5" x14ac:dyDescent="0.25">
      <c r="B1633" s="268"/>
      <c r="C1633" s="269"/>
      <c r="D1633" s="203" t="s">
        <v>2441</v>
      </c>
      <c r="E1633" s="203" t="s">
        <v>2495</v>
      </c>
    </row>
    <row r="1634" spans="2:5" x14ac:dyDescent="0.25">
      <c r="B1634" s="268"/>
      <c r="C1634" s="269"/>
      <c r="D1634" s="203" t="s">
        <v>2441</v>
      </c>
      <c r="E1634" s="203" t="s">
        <v>2496</v>
      </c>
    </row>
    <row r="1635" spans="2:5" x14ac:dyDescent="0.25">
      <c r="B1635" s="268"/>
      <c r="C1635" s="269"/>
      <c r="D1635" s="203" t="s">
        <v>2441</v>
      </c>
      <c r="E1635" s="203" t="s">
        <v>2497</v>
      </c>
    </row>
    <row r="1636" spans="2:5" x14ac:dyDescent="0.25">
      <c r="B1636" s="268"/>
      <c r="C1636" s="269"/>
      <c r="D1636" s="203" t="s">
        <v>2441</v>
      </c>
      <c r="E1636" s="203" t="s">
        <v>2498</v>
      </c>
    </row>
    <row r="1637" spans="2:5" x14ac:dyDescent="0.25">
      <c r="B1637" s="268"/>
      <c r="C1637" s="269"/>
      <c r="D1637" s="203" t="s">
        <v>2441</v>
      </c>
      <c r="E1637" s="203" t="s">
        <v>2499</v>
      </c>
    </row>
    <row r="1638" spans="2:5" x14ac:dyDescent="0.25">
      <c r="B1638" s="268"/>
      <c r="C1638" s="269"/>
      <c r="D1638" s="203" t="s">
        <v>2441</v>
      </c>
      <c r="E1638" s="203" t="s">
        <v>2500</v>
      </c>
    </row>
    <row r="1639" spans="2:5" x14ac:dyDescent="0.25">
      <c r="B1639" s="268"/>
      <c r="C1639" s="269"/>
      <c r="D1639" s="203" t="s">
        <v>2441</v>
      </c>
      <c r="E1639" s="203" t="s">
        <v>2501</v>
      </c>
    </row>
    <row r="1640" spans="2:5" x14ac:dyDescent="0.25">
      <c r="B1640" s="268"/>
      <c r="C1640" s="269"/>
      <c r="D1640" s="203" t="s">
        <v>2441</v>
      </c>
      <c r="E1640" s="203" t="s">
        <v>2502</v>
      </c>
    </row>
    <row r="1641" spans="2:5" x14ac:dyDescent="0.25">
      <c r="B1641" s="268"/>
      <c r="C1641" s="269"/>
      <c r="D1641" s="203" t="s">
        <v>2441</v>
      </c>
      <c r="E1641" s="203" t="s">
        <v>2503</v>
      </c>
    </row>
    <row r="1642" spans="2:5" x14ac:dyDescent="0.25">
      <c r="B1642" s="268"/>
      <c r="C1642" s="269"/>
      <c r="D1642" s="203" t="s">
        <v>2441</v>
      </c>
      <c r="E1642" s="203" t="s">
        <v>2504</v>
      </c>
    </row>
    <row r="1643" spans="2:5" x14ac:dyDescent="0.25">
      <c r="B1643" s="268"/>
      <c r="C1643" s="269"/>
      <c r="D1643" s="203" t="s">
        <v>2441</v>
      </c>
      <c r="E1643" s="203" t="s">
        <v>2505</v>
      </c>
    </row>
    <row r="1644" spans="2:5" x14ac:dyDescent="0.25">
      <c r="B1644" s="268"/>
      <c r="C1644" s="269"/>
      <c r="D1644" s="203" t="s">
        <v>2441</v>
      </c>
      <c r="E1644" s="203" t="s">
        <v>2506</v>
      </c>
    </row>
    <row r="1645" spans="2:5" x14ac:dyDescent="0.25">
      <c r="B1645" s="268"/>
      <c r="C1645" s="269"/>
      <c r="D1645" s="203" t="s">
        <v>2441</v>
      </c>
      <c r="E1645" s="203" t="s">
        <v>2507</v>
      </c>
    </row>
    <row r="1646" spans="2:5" x14ac:dyDescent="0.25">
      <c r="B1646" s="268"/>
      <c r="C1646" s="269"/>
      <c r="D1646" s="203" t="s">
        <v>2441</v>
      </c>
      <c r="E1646" s="203" t="s">
        <v>2392</v>
      </c>
    </row>
    <row r="1647" spans="2:5" x14ac:dyDescent="0.25">
      <c r="B1647" s="268"/>
      <c r="C1647" s="269"/>
      <c r="D1647" s="203" t="s">
        <v>2441</v>
      </c>
      <c r="E1647" s="203" t="s">
        <v>2508</v>
      </c>
    </row>
    <row r="1648" spans="2:5" x14ac:dyDescent="0.25">
      <c r="B1648" s="268"/>
      <c r="C1648" s="269"/>
      <c r="D1648" s="203" t="s">
        <v>2441</v>
      </c>
      <c r="E1648" s="203" t="s">
        <v>2392</v>
      </c>
    </row>
    <row r="1649" spans="2:5" x14ac:dyDescent="0.25">
      <c r="B1649" s="268"/>
      <c r="C1649" s="269"/>
      <c r="D1649" s="203" t="s">
        <v>2441</v>
      </c>
      <c r="E1649" s="203" t="s">
        <v>2509</v>
      </c>
    </row>
    <row r="1650" spans="2:5" x14ac:dyDescent="0.25">
      <c r="B1650" s="270"/>
      <c r="C1650" s="271"/>
      <c r="D1650" s="203" t="s">
        <v>2441</v>
      </c>
      <c r="E1650" s="203" t="s">
        <v>2510</v>
      </c>
    </row>
  </sheetData>
  <sheetProtection password="B631" sheet="1" objects="1" scenarios="1" selectLockedCells="1"/>
  <mergeCells count="6">
    <mergeCell ref="D2:J2"/>
    <mergeCell ref="B1579:C1650"/>
    <mergeCell ref="B5:C5"/>
    <mergeCell ref="B6:C1399"/>
    <mergeCell ref="B1400:C1402"/>
    <mergeCell ref="B1403:C157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Лист2</vt:lpstr>
      <vt:lpstr>Назви</vt:lpstr>
      <vt:lpstr>Satellite</vt:lpstr>
      <vt:lpstr>Перелік партнерів</vt:lpstr>
      <vt:lpstr>Satellite!Область_печати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VRusak</dc:creator>
  <cp:lastModifiedBy>Барткевич Олег</cp:lastModifiedBy>
  <cp:lastPrinted>2013-06-13T14:54:01Z</cp:lastPrinted>
  <dcterms:created xsi:type="dcterms:W3CDTF">2008-03-13T06:51:50Z</dcterms:created>
  <dcterms:modified xsi:type="dcterms:W3CDTF">2020-08-28T14:05:28Z</dcterms:modified>
</cp:coreProperties>
</file>